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V UNIPS s.r.o\2024\0. Vlastička\2. MŠ Kučery - zahr.terasy\zamknuto\"/>
    </mc:Choice>
  </mc:AlternateContent>
  <xr:revisionPtr revIDLastSave="0" documentId="8_{7FCE8ABD-3255-472E-A8D5-AA67243ECEF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Pol'!$A$1:$Y$113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BA99" i="12"/>
  <c r="G9" i="12"/>
  <c r="G8" i="12" s="1"/>
  <c r="G103" i="12" s="1"/>
  <c r="I9" i="12"/>
  <c r="I8" i="12" s="1"/>
  <c r="K9" i="12"/>
  <c r="K8" i="12" s="1"/>
  <c r="M9" i="12"/>
  <c r="O9" i="12"/>
  <c r="Q9" i="12"/>
  <c r="Q8" i="12" s="1"/>
  <c r="V9" i="12"/>
  <c r="G10" i="12"/>
  <c r="I10" i="12"/>
  <c r="K10" i="12"/>
  <c r="M10" i="12"/>
  <c r="O10" i="12"/>
  <c r="O8" i="12" s="1"/>
  <c r="Q10" i="12"/>
  <c r="V10" i="12"/>
  <c r="V8" i="12" s="1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7" i="12"/>
  <c r="G38" i="12"/>
  <c r="I38" i="12"/>
  <c r="K38" i="12"/>
  <c r="M38" i="12"/>
  <c r="O38" i="12"/>
  <c r="Q38" i="12"/>
  <c r="Q37" i="12" s="1"/>
  <c r="V38" i="12"/>
  <c r="V37" i="12" s="1"/>
  <c r="G39" i="12"/>
  <c r="M39" i="12" s="1"/>
  <c r="I39" i="12"/>
  <c r="I37" i="12" s="1"/>
  <c r="K39" i="12"/>
  <c r="K37" i="12" s="1"/>
  <c r="O39" i="12"/>
  <c r="Q39" i="12"/>
  <c r="V39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O37" i="12" s="1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51" i="12"/>
  <c r="I51" i="12"/>
  <c r="I50" i="12" s="1"/>
  <c r="K51" i="12"/>
  <c r="M51" i="12"/>
  <c r="O51" i="12"/>
  <c r="Q51" i="12"/>
  <c r="Q50" i="12" s="1"/>
  <c r="V51" i="12"/>
  <c r="G53" i="12"/>
  <c r="G50" i="12" s="1"/>
  <c r="I53" i="12"/>
  <c r="K53" i="12"/>
  <c r="O53" i="12"/>
  <c r="O50" i="12" s="1"/>
  <c r="Q53" i="12"/>
  <c r="V53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V50" i="12" s="1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I65" i="12"/>
  <c r="K65" i="12"/>
  <c r="M65" i="12"/>
  <c r="O65" i="12"/>
  <c r="Q65" i="12"/>
  <c r="V65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K50" i="12" s="1"/>
  <c r="O73" i="12"/>
  <c r="Q73" i="12"/>
  <c r="V73" i="12"/>
  <c r="G75" i="12"/>
  <c r="M75" i="12" s="1"/>
  <c r="I75" i="12"/>
  <c r="K75" i="12"/>
  <c r="O75" i="12"/>
  <c r="Q75" i="12"/>
  <c r="V75" i="12"/>
  <c r="G76" i="12"/>
  <c r="AF103" i="12" s="1"/>
  <c r="G40" i="1" s="1"/>
  <c r="I76" i="12"/>
  <c r="K76" i="12"/>
  <c r="O76" i="12"/>
  <c r="Q76" i="12"/>
  <c r="V76" i="12"/>
  <c r="G77" i="12"/>
  <c r="Q77" i="12"/>
  <c r="G78" i="12"/>
  <c r="M78" i="12" s="1"/>
  <c r="M77" i="12" s="1"/>
  <c r="I78" i="12"/>
  <c r="I77" i="12" s="1"/>
  <c r="K78" i="12"/>
  <c r="K77" i="12" s="1"/>
  <c r="O78" i="12"/>
  <c r="Q78" i="12"/>
  <c r="V78" i="12"/>
  <c r="G80" i="12"/>
  <c r="I80" i="12"/>
  <c r="K80" i="12"/>
  <c r="M80" i="12"/>
  <c r="O80" i="12"/>
  <c r="O77" i="12" s="1"/>
  <c r="Q80" i="12"/>
  <c r="V80" i="12"/>
  <c r="V77" i="12" s="1"/>
  <c r="G82" i="12"/>
  <c r="V82" i="12"/>
  <c r="G83" i="12"/>
  <c r="M83" i="12" s="1"/>
  <c r="M82" i="12" s="1"/>
  <c r="I83" i="12"/>
  <c r="I82" i="12" s="1"/>
  <c r="K83" i="12"/>
  <c r="K82" i="12" s="1"/>
  <c r="O83" i="12"/>
  <c r="O82" i="12" s="1"/>
  <c r="Q83" i="12"/>
  <c r="Q82" i="12" s="1"/>
  <c r="V83" i="12"/>
  <c r="V84" i="12"/>
  <c r="G85" i="12"/>
  <c r="G84" i="12" s="1"/>
  <c r="I85" i="12"/>
  <c r="K85" i="12"/>
  <c r="K84" i="12" s="1"/>
  <c r="M85" i="12"/>
  <c r="O85" i="12"/>
  <c r="Q85" i="12"/>
  <c r="Q84" i="12" s="1"/>
  <c r="V85" i="12"/>
  <c r="G87" i="12"/>
  <c r="I87" i="12"/>
  <c r="K87" i="12"/>
  <c r="M87" i="12"/>
  <c r="O87" i="12"/>
  <c r="O84" i="12" s="1"/>
  <c r="Q87" i="12"/>
  <c r="V87" i="12"/>
  <c r="G88" i="12"/>
  <c r="M88" i="12" s="1"/>
  <c r="I88" i="12"/>
  <c r="I84" i="12" s="1"/>
  <c r="K88" i="12"/>
  <c r="O88" i="12"/>
  <c r="Q88" i="12"/>
  <c r="V88" i="12"/>
  <c r="G89" i="12"/>
  <c r="M89" i="12" s="1"/>
  <c r="I89" i="12"/>
  <c r="K89" i="12"/>
  <c r="O89" i="12"/>
  <c r="Q89" i="12"/>
  <c r="V89" i="12"/>
  <c r="K91" i="12"/>
  <c r="G92" i="12"/>
  <c r="G91" i="12" s="1"/>
  <c r="I92" i="12"/>
  <c r="I91" i="12" s="1"/>
  <c r="K92" i="12"/>
  <c r="O92" i="12"/>
  <c r="O91" i="12" s="1"/>
  <c r="Q92" i="12"/>
  <c r="V92" i="12"/>
  <c r="V91" i="12" s="1"/>
  <c r="G96" i="12"/>
  <c r="I96" i="12"/>
  <c r="K96" i="12"/>
  <c r="M96" i="12"/>
  <c r="O96" i="12"/>
  <c r="Q96" i="12"/>
  <c r="Q91" i="12" s="1"/>
  <c r="V96" i="12"/>
  <c r="G100" i="12"/>
  <c r="I100" i="12"/>
  <c r="K100" i="12"/>
  <c r="M100" i="12"/>
  <c r="O100" i="12"/>
  <c r="Q100" i="12"/>
  <c r="V100" i="12"/>
  <c r="G101" i="12"/>
  <c r="I101" i="12"/>
  <c r="K101" i="12"/>
  <c r="M101" i="12"/>
  <c r="O101" i="12"/>
  <c r="Q101" i="12"/>
  <c r="V101" i="12"/>
  <c r="AE103" i="12"/>
  <c r="F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G39" i="1" l="1"/>
  <c r="G42" i="1" s="1"/>
  <c r="G25" i="1" s="1"/>
  <c r="A25" i="1" s="1"/>
  <c r="G41" i="1"/>
  <c r="F40" i="1"/>
  <c r="I49" i="1"/>
  <c r="I16" i="1" s="1"/>
  <c r="I21" i="1" s="1"/>
  <c r="F39" i="1"/>
  <c r="H41" i="1"/>
  <c r="I41" i="1" s="1"/>
  <c r="H40" i="1"/>
  <c r="I40" i="1" s="1"/>
  <c r="G26" i="1"/>
  <c r="A26" i="1"/>
  <c r="M84" i="12"/>
  <c r="M8" i="12"/>
  <c r="M37" i="12"/>
  <c r="M76" i="12"/>
  <c r="M53" i="12"/>
  <c r="M50" i="12" s="1"/>
  <c r="M92" i="12"/>
  <c r="M91" i="12" s="1"/>
  <c r="J41" i="1"/>
  <c r="J39" i="1"/>
  <c r="J42" i="1" s="1"/>
  <c r="J40" i="1"/>
  <c r="I56" i="1" l="1"/>
  <c r="F42" i="1"/>
  <c r="H39" i="1"/>
  <c r="J49" i="1"/>
  <c r="J50" i="1"/>
  <c r="I39" i="1" l="1"/>
  <c r="I42" i="1" s="1"/>
  <c r="H42" i="1"/>
  <c r="G28" i="1"/>
  <c r="G23" i="1"/>
  <c r="A23" i="1" s="1"/>
  <c r="G24" i="1" s="1"/>
  <c r="A27" i="1" s="1"/>
  <c r="J54" i="1"/>
  <c r="J51" i="1"/>
  <c r="J52" i="1"/>
  <c r="J53" i="1"/>
  <c r="J55" i="1"/>
  <c r="A24" i="1" l="1"/>
  <c r="J56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6380CDD4-6348-48D6-806F-DDB4F796224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DC79C6-04EC-4B65-886C-B21DDA2F87B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<sst xmlns="http://schemas.openxmlformats.org/spreadsheetml/2006/main" count="653" uniqueCount="267">
  <si>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</si>
  <si>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</si>
  <si>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</si>
  <si>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</si>
  <si>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</si>
  <si>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</si>
  <si>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</si>
  <si>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</si>
  <si>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</si>
  <si>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</si>
  <si>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</si>
  <si>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</si>
  <si>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</si>
  <si>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</si>
  <si>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</si>
  <si>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</si>
  <si>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</si>
  <si>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</si>
  <si>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</si>
  <si>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</si>
  <si>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</si>
  <si>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</si>
  <si>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</si>
  <si>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</si>
  <si>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</si>
  <si>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</si>
  <si>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</si>
  <si>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</si>
  <si>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</si>
  <si>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</si>
  <si>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</si>
  <si>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</si>
  <si>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</si>
  <si>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</si>
  <si>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</si>
  <si>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</si>
  <si>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</si>
  <si>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</si>
  <si>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</si>
  <si>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</si>
  <si>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</si>
  <si>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</si>
  <si>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</si>
  <si>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</si>
  <si>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</si>
  <si>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</si>
  <si>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Oprava zahradní terasy</t>
  </si>
  <si>
    <t>Objekt:</t>
  </si>
  <si>
    <t>Rozpočet:</t>
  </si>
  <si>
    <t>W58-2024</t>
  </si>
  <si>
    <t>MŠ A. Kučery 31, Ostrava - Hrabůvka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</si>
  <si>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</si>
  <si>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</si>
  <si>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</si>
  <si>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</si>
  <si>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</si>
  <si>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</si>
  <si>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</si>
  <si>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</si>
  <si>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</si>
  <si>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5-1</t>
  </si>
  <si>
    <t>2D grafika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</si>
  <si>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</si>
  <si>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</si>
  <si>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</si>
  <si>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</si>
  <si>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</si>
  <si>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</si>
  <si>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</si>
  <si>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</si>
  <si>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</si>
  <si>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</si>
  <si>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</si>
  <si>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</si>
  <si>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</si>
  <si>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</si>
  <si>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</si>
  <si>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</si>
  <si>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</si>
  <si>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</si>
  <si>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</si>
  <si>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</si>
  <si>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</si>
  <si>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</si>
  <si>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</si>
  <si>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</si>
  <si>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</si>
  <si>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</si>
  <si>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</si>
  <si>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</si>
  <si>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</si>
  <si>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</si>
  <si>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</si>
  <si>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</si>
  <si>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</si>
  <si>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</si>
  <si>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</si>
  <si>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</si>
  <si>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</si>
  <si>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113108310R00</t>
  </si>
  <si>
    <t>Odstranění asfaltové vrstvy pl. do 50 m2, tl.10 cm</t>
  </si>
  <si>
    <t>m2</t>
  </si>
  <si>
    <t>RTS 24/ I</t>
  </si>
  <si>
    <t>Práce</t>
  </si>
  <si>
    <t>Běžná</t>
  </si>
  <si>
    <t>POL1_</t>
  </si>
  <si>
    <t>113109315R00</t>
  </si>
  <si>
    <t>Odstranění podkladu pl.50 m2, bet.prostý tl.15 cm</t>
  </si>
  <si>
    <t>113109425R00</t>
  </si>
  <si>
    <t>Odstranění podkladu pl.nad 50 m2, beton, tl. 25 cm</t>
  </si>
  <si>
    <t>113204111R00</t>
  </si>
  <si>
    <t>Vytrhání obrubníků zahradních</t>
  </si>
  <si>
    <t>m</t>
  </si>
  <si>
    <t>121101101R00</t>
  </si>
  <si>
    <t>Sejmutí ornice s přemístěním do 50 m</t>
  </si>
  <si>
    <t>m3</t>
  </si>
  <si>
    <t>48,74*0,15</t>
  </si>
  <si>
    <t>VV</t>
  </si>
  <si>
    <t>122201101R00</t>
  </si>
  <si>
    <t>Odkopávky nezapažené v hor. 3 do 100 m3</t>
  </si>
  <si>
    <t>48,74*0,1</t>
  </si>
  <si>
    <t>101,3*0,1</t>
  </si>
  <si>
    <t>40,6*0,2*0,25</t>
  </si>
  <si>
    <t>122201109R00</t>
  </si>
  <si>
    <t>Příplatek za lepivost - odkopávky v hor. 3</t>
  </si>
  <si>
    <t>162701105R00</t>
  </si>
  <si>
    <t>Vodorovné přemístění výkopku z hor.1-4 do 10000 m</t>
  </si>
  <si>
    <t>17,034+7,311-3,12</t>
  </si>
  <si>
    <t>162701109R00</t>
  </si>
  <si>
    <t>Příplatek k vod. přemístění hor.1-4 za další 1 km</t>
  </si>
  <si>
    <t>21,225*5</t>
  </si>
  <si>
    <t>162201203R00</t>
  </si>
  <si>
    <t>Vodorovné přemíst.výkopku, kolečko hor.1-4, do 10m</t>
  </si>
  <si>
    <t>ornice pro zpětný zásyp : (31,6+5+5)*0,5*0,15</t>
  </si>
  <si>
    <t>167101201R00</t>
  </si>
  <si>
    <t>Nakládání výkopku z hor. 1 ÷ 4 - ručně</t>
  </si>
  <si>
    <t>175101201R00</t>
  </si>
  <si>
    <t>Obsyp objektu bez prohození sypaniny</t>
  </si>
  <si>
    <t>okolo obrub ornicí : (31,6+5+5)*0,5*0,25</t>
  </si>
  <si>
    <t>181301101R00</t>
  </si>
  <si>
    <t>Rozprostření ornice, rovina, tl. do 10 cm do 500m2</t>
  </si>
  <si>
    <t>23,1</t>
  </si>
  <si>
    <t>182001111R00</t>
  </si>
  <si>
    <t>Plošná úprava terénu, nerovnosti do 10 cm v rovině</t>
  </si>
  <si>
    <t>199000002R00</t>
  </si>
  <si>
    <t>Poplatek za skládku horniny 1- 4, č. dle katal. odpadů 17 05 04</t>
  </si>
  <si>
    <t>180400020RA0</t>
  </si>
  <si>
    <t>Založení trávníku parkového, rovina, dodání osiva</t>
  </si>
  <si>
    <t>Součtová</t>
  </si>
  <si>
    <t>Agregovaná položka</t>
  </si>
  <si>
    <t>POL2_</t>
  </si>
  <si>
    <t>5832011R</t>
  </si>
  <si>
    <t>Zemina zahradní - ohumusování</t>
  </si>
  <si>
    <t>t</t>
  </si>
  <si>
    <t>SPCM</t>
  </si>
  <si>
    <t>Specifikace</t>
  </si>
  <si>
    <t>POL3_</t>
  </si>
  <si>
    <t>(31,6+5+5)*0,5*0,1*1,8</t>
  </si>
  <si>
    <t>215901101RT5</t>
  </si>
  <si>
    <t>Zhutnění podloží z hornin vibrační deskou</t>
  </si>
  <si>
    <t>457621412R00</t>
  </si>
  <si>
    <t>Těsnění z asfaltobet. úprava spár zálivkou 2 kg/m</t>
  </si>
  <si>
    <t>1,4*2</t>
  </si>
  <si>
    <t>564201111R00</t>
  </si>
  <si>
    <t>Podklad ze štěrkodrtě fr.0-4 mm po zhutnění tloušťky 3 cm</t>
  </si>
  <si>
    <t>564821111R00</t>
  </si>
  <si>
    <t>Podklad ze štěrkodrti po zhutnění tloušťky 8 cm</t>
  </si>
  <si>
    <t>564851111RT2</t>
  </si>
  <si>
    <t>Podklad ze štěrkodrti po zhutnění tloušťky 15 cm štěrkodrť frakce 0-32 mm</t>
  </si>
  <si>
    <t>567211110R00</t>
  </si>
  <si>
    <t>Podklad z prostého betonu tř. I  tloušťky 10 cm</t>
  </si>
  <si>
    <t>572952112R00</t>
  </si>
  <si>
    <t>Vyspravení krytu asf.betonem tl.do 7 cm</t>
  </si>
  <si>
    <t>5-001.RXX</t>
  </si>
  <si>
    <t>D+M SBR granulát v tl. 25 mm</t>
  </si>
  <si>
    <t>Vlastní</t>
  </si>
  <si>
    <t>Indiv</t>
  </si>
  <si>
    <t>5-003.RXX</t>
  </si>
  <si>
    <t xml:space="preserve">D+M EPDM celobarevný tl. 10 mm </t>
  </si>
  <si>
    <t>152,8</t>
  </si>
  <si>
    <t>přetažení přes zapuštěné obruby : 40,6*0,05</t>
  </si>
  <si>
    <t>5-1-001.RXX</t>
  </si>
  <si>
    <t>D+M prvek - kytka 100x100 cm</t>
  </si>
  <si>
    <t>kus</t>
  </si>
  <si>
    <t>1 : 3</t>
  </si>
  <si>
    <t>5-1-002.RXX</t>
  </si>
  <si>
    <t>D+M prvek - kytka malá 55x55 cm</t>
  </si>
  <si>
    <t>2 : 4</t>
  </si>
  <si>
    <t>5-1-003.RXX</t>
  </si>
  <si>
    <t>D+M prvek - kytka mini 18x18 cm</t>
  </si>
  <si>
    <t>3 : 2</t>
  </si>
  <si>
    <t>5-1-004.RXX</t>
  </si>
  <si>
    <t>D+M prvek - motýl 100x95 cm</t>
  </si>
  <si>
    <t>4 : 1</t>
  </si>
  <si>
    <t>5-1-005RXX</t>
  </si>
  <si>
    <t>D+M prvek - beruška 120x116 cm</t>
  </si>
  <si>
    <t>5 : 1</t>
  </si>
  <si>
    <t>5-1-006.RXX</t>
  </si>
  <si>
    <t>D+M prvek - včelka 85x110 cm</t>
  </si>
  <si>
    <t>6 : 1</t>
  </si>
  <si>
    <t>5-1-007.RXX</t>
  </si>
  <si>
    <t>D+M prvek - žížala 90x55 cm</t>
  </si>
  <si>
    <t>7 : 1</t>
  </si>
  <si>
    <t>5-1-008.RXX</t>
  </si>
  <si>
    <t>D+M prvek - mravenec 110x100 cm</t>
  </si>
  <si>
    <t>8 : 1</t>
  </si>
  <si>
    <t>5-1-009.RXX</t>
  </si>
  <si>
    <t>D+M prvek - mrak perlová 110x70 cm</t>
  </si>
  <si>
    <t>9 : 2</t>
  </si>
  <si>
    <t>5-1-010.RXX</t>
  </si>
  <si>
    <t>D+M prvek - sluníčko 200x200 cm</t>
  </si>
  <si>
    <t>10 : 1</t>
  </si>
  <si>
    <t>5-1-011.RXX</t>
  </si>
  <si>
    <t>D+M prvek - skákací slunečnice 230x730 cm</t>
  </si>
  <si>
    <t>11 : 1</t>
  </si>
  <si>
    <t>5-1-012.RXX</t>
  </si>
  <si>
    <t>D+M prvek - housenka s čísly 100x400 cm</t>
  </si>
  <si>
    <t>12 : 1</t>
  </si>
  <si>
    <t>5-1-013.RXX</t>
  </si>
  <si>
    <t>D+M prvek - rozměření grafických motivů na ploše</t>
  </si>
  <si>
    <t>soub</t>
  </si>
  <si>
    <t>5-1-014.RXX</t>
  </si>
  <si>
    <t>D+M prvek - práce na grafice a instalace grafických motivů a prvků na ploše</t>
  </si>
  <si>
    <t>916661111RT5</t>
  </si>
  <si>
    <t>Osazení park. obrubníků do lože z C 12/15 s opěrou včetně obrubníku 50x250x1000 mm</t>
  </si>
  <si>
    <t>kulatý, zapuštěný</t>
  </si>
  <si>
    <t>POP</t>
  </si>
  <si>
    <t>919735113R00</t>
  </si>
  <si>
    <t>Řezání stávajícího živičného krytu tl. 10 - 15 cm</t>
  </si>
  <si>
    <t>1,5*2</t>
  </si>
  <si>
    <t>999281105R00</t>
  </si>
  <si>
    <t>Přesun hmot pro opravy a údržbu do výšky 6 m</t>
  </si>
  <si>
    <t>Přesun hmot</t>
  </si>
  <si>
    <t>POL7_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</si>
  <si>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</si>
  <si>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</si>
  <si>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</si>
  <si>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</si>
  <si>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</si>
  <si>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</si>
  <si>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</si>
  <si>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</si>
  <si>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</si>
  <si>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</si>
  <si>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</t>
  </si>
  <si>
    <t>kategorie 17 09 04 smíšené stavební a demoliční odpady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</si>
  <si>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</si>
  <si>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</si>
  <si>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</si>
  <si>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</si>
  <si>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</si>
  <si>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</si>
  <si>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/>
  </si>
  <si>
    <t>Zabezpečení staveniště.</t>
  </si>
  <si>
    <t>005124010R</t>
  </si>
  <si>
    <t>Koordinační a kompleční činnost</t>
  </si>
  <si>
    <t>Koordinace stavebních a technologických dodávek stavby.</t>
  </si>
  <si>
    <t>Kompletační činnost (revize, zkoušky, dodržování BOZP, vzrkování, úklid na stavbě, dokumnetace skutečného stavu aj...)</t>
  </si>
  <si>
    <t>VN-001.RXX</t>
  </si>
  <si>
    <t>Ochrana dřevin v místě stavby a přístupů</t>
  </si>
  <si>
    <t>POL99_8</t>
  </si>
  <si>
    <t>VN-002.RXX</t>
  </si>
  <si>
    <t>Grafický návrh grafiky 2D č. odsouhlašení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</si>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</sst>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46" zoomScaleNormal="100" zoomScaleSheetLayoutView="75" workbookViewId="0">
      <selection activeCell="G23" sqref="G23:I2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24</v>
      </c>
      <c r="C2" s="78"/>
      <c r="D2" s="79" t="s">
        <v>49</v>
      </c>
      <c r="E2" s="236" t="s">
        <v>50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9" t="s">
        <v>46</v>
      </c>
      <c r="F3" s="240"/>
      <c r="G3" s="240"/>
      <c r="H3" s="240"/>
      <c r="I3" s="240"/>
      <c r="J3" s="241"/>
    </row>
    <row r="4" spans="1:15" ht="23.25" customHeight="1" x14ac:dyDescent="0.2">
      <c r="A4" s="76">
        <v>3731</v>
      </c>
      <c r="B4" s="82" t="s">
        <v>48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23</v>
      </c>
      <c r="D5" s="224"/>
      <c r="E5" s="225"/>
      <c r="F5" s="225"/>
      <c r="G5" s="22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3"/>
      <c r="E11" s="243"/>
      <c r="F11" s="243"/>
      <c r="G11" s="243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2"/>
      <c r="F15" s="242"/>
      <c r="G15" s="244"/>
      <c r="H15" s="244"/>
      <c r="I15" s="244" t="s">
        <v>31</v>
      </c>
      <c r="J15" s="245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7"/>
      <c r="F16" s="208"/>
      <c r="G16" s="207"/>
      <c r="H16" s="208"/>
      <c r="I16" s="207">
        <f>SUMIF(F49:F55,A16,I49:I55)+SUMIF(F49:F55,"PSU",I49:I55)</f>
        <v>0</v>
      </c>
      <c r="J16" s="209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7"/>
      <c r="F17" s="208"/>
      <c r="G17" s="207"/>
      <c r="H17" s="208"/>
      <c r="I17" s="207">
        <f>SUMIF(F49:F55,A17,I49:I55)</f>
        <v>0</v>
      </c>
      <c r="J17" s="209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7"/>
      <c r="F18" s="208"/>
      <c r="G18" s="207"/>
      <c r="H18" s="208"/>
      <c r="I18" s="207">
        <f>SUMIF(F49:F55,A18,I49:I55)</f>
        <v>0</v>
      </c>
      <c r="J18" s="209"/>
    </row>
    <row r="19" spans="1:10" ht="23.25" customHeight="1" x14ac:dyDescent="0.2">
      <c r="A19" s="139" t="s">
        <v>69</v>
      </c>
      <c r="B19" s="38" t="s">
        <v>29</v>
      </c>
      <c r="C19" s="62"/>
      <c r="D19" s="63"/>
      <c r="E19" s="207"/>
      <c r="F19" s="208"/>
      <c r="G19" s="207"/>
      <c r="H19" s="208"/>
      <c r="I19" s="207">
        <f>SUMIF(F49:F55,A19,I49:I55)</f>
        <v>0</v>
      </c>
      <c r="J19" s="209"/>
    </row>
    <row r="20" spans="1:10" ht="23.25" customHeight="1" x14ac:dyDescent="0.2">
      <c r="A20" s="139" t="s">
        <v>70</v>
      </c>
      <c r="B20" s="38" t="s">
        <v>30</v>
      </c>
      <c r="C20" s="62"/>
      <c r="D20" s="63"/>
      <c r="E20" s="207"/>
      <c r="F20" s="208"/>
      <c r="G20" s="207"/>
      <c r="H20" s="208"/>
      <c r="I20" s="207">
        <f>SUMIF(F49:F55,A20,I49:I55)</f>
        <v>0</v>
      </c>
      <c r="J20" s="209"/>
    </row>
    <row r="21" spans="1:10" ht="23.25" customHeight="1" x14ac:dyDescent="0.2">
      <c r="A21" s="2"/>
      <c r="B21" s="48" t="s">
        <v>31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3">
        <f>ZakladDPHSniVypocet+ZakladDPHZaklVypocet</f>
        <v>0</v>
      </c>
      <c r="H28" s="213"/>
      <c r="I28" s="21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2">
        <f>A27</f>
        <v>0</v>
      </c>
      <c r="H29" s="212"/>
      <c r="I29" s="212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197"/>
      <c r="D39" s="197"/>
      <c r="E39" s="197"/>
      <c r="F39" s="99">
        <f>'SO 01 01 Pol'!AE103</f>
        <v>0</v>
      </c>
      <c r="G39" s="100">
        <f>'SO 01 01 Pol'!AF103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198" t="s">
        <v>46</v>
      </c>
      <c r="D40" s="198"/>
      <c r="E40" s="198"/>
      <c r="F40" s="104">
        <f>'SO 01 01 Pol'!AE103</f>
        <v>0</v>
      </c>
      <c r="G40" s="105">
        <f>'SO 01 01 Pol'!AF103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197" t="s">
        <v>44</v>
      </c>
      <c r="D41" s="197"/>
      <c r="E41" s="197"/>
      <c r="F41" s="108">
        <f>'SO 01 01 Pol'!AE103</f>
        <v>0</v>
      </c>
      <c r="G41" s="101">
        <f>'SO 01 01 Pol'!AF103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199" t="s">
        <v>52</v>
      </c>
      <c r="C42" s="200"/>
      <c r="D42" s="200"/>
      <c r="E42" s="201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195" t="s">
        <v>57</v>
      </c>
      <c r="D49" s="196"/>
      <c r="E49" s="196"/>
      <c r="F49" s="135" t="s">
        <v>26</v>
      </c>
      <c r="G49" s="136"/>
      <c r="H49" s="136"/>
      <c r="I49" s="136">
        <f>'SO 01 01 Pol'!G8</f>
        <v>0</v>
      </c>
      <c r="J49" s="132" t="str">
        <f>IF(I56=0,"",I49/I56*100)</f>
        <v/>
      </c>
    </row>
    <row r="50" spans="1:10" ht="36.75" customHeight="1" x14ac:dyDescent="0.2">
      <c r="A50" s="123"/>
      <c r="B50" s="128" t="s">
        <v>58</v>
      </c>
      <c r="C50" s="195" t="s">
        <v>59</v>
      </c>
      <c r="D50" s="196"/>
      <c r="E50" s="196"/>
      <c r="F50" s="135" t="s">
        <v>26</v>
      </c>
      <c r="G50" s="136"/>
      <c r="H50" s="136"/>
      <c r="I50" s="136">
        <f>'SO 01 01 Pol'!G37</f>
        <v>0</v>
      </c>
      <c r="J50" s="132" t="str">
        <f>IF(I56=0,"",I50/I56*100)</f>
        <v/>
      </c>
    </row>
    <row r="51" spans="1:10" ht="36.75" customHeight="1" x14ac:dyDescent="0.2">
      <c r="A51" s="123"/>
      <c r="B51" s="128" t="s">
        <v>60</v>
      </c>
      <c r="C51" s="195" t="s">
        <v>61</v>
      </c>
      <c r="D51" s="196"/>
      <c r="E51" s="196"/>
      <c r="F51" s="135" t="s">
        <v>26</v>
      </c>
      <c r="G51" s="136"/>
      <c r="H51" s="136"/>
      <c r="I51" s="136">
        <f>'SO 01 01 Pol'!G50</f>
        <v>0</v>
      </c>
      <c r="J51" s="132" t="str">
        <f>IF(I56=0,"",I51/I56*100)</f>
        <v/>
      </c>
    </row>
    <row r="52" spans="1:10" ht="36.75" customHeight="1" x14ac:dyDescent="0.2">
      <c r="A52" s="123"/>
      <c r="B52" s="128" t="s">
        <v>62</v>
      </c>
      <c r="C52" s="195" t="s">
        <v>63</v>
      </c>
      <c r="D52" s="196"/>
      <c r="E52" s="196"/>
      <c r="F52" s="135" t="s">
        <v>26</v>
      </c>
      <c r="G52" s="136"/>
      <c r="H52" s="136"/>
      <c r="I52" s="136">
        <f>'SO 01 01 Pol'!G77</f>
        <v>0</v>
      </c>
      <c r="J52" s="132" t="str">
        <f>IF(I56=0,"",I52/I56*100)</f>
        <v/>
      </c>
    </row>
    <row r="53" spans="1:10" ht="36.75" customHeight="1" x14ac:dyDescent="0.2">
      <c r="A53" s="123"/>
      <c r="B53" s="128" t="s">
        <v>64</v>
      </c>
      <c r="C53" s="195" t="s">
        <v>65</v>
      </c>
      <c r="D53" s="196"/>
      <c r="E53" s="196"/>
      <c r="F53" s="135" t="s">
        <v>26</v>
      </c>
      <c r="G53" s="136"/>
      <c r="H53" s="136"/>
      <c r="I53" s="136">
        <f>'SO 01 01 Pol'!G82</f>
        <v>0</v>
      </c>
      <c r="J53" s="132" t="str">
        <f>IF(I56=0,"",I53/I56*100)</f>
        <v/>
      </c>
    </row>
    <row r="54" spans="1:10" ht="36.75" customHeight="1" x14ac:dyDescent="0.2">
      <c r="A54" s="123"/>
      <c r="B54" s="128" t="s">
        <v>66</v>
      </c>
      <c r="C54" s="195" t="s">
        <v>67</v>
      </c>
      <c r="D54" s="196"/>
      <c r="E54" s="196"/>
      <c r="F54" s="135" t="s">
        <v>68</v>
      </c>
      <c r="G54" s="136"/>
      <c r="H54" s="136"/>
      <c r="I54" s="136">
        <f>'SO 01 01 Pol'!G84</f>
        <v>0</v>
      </c>
      <c r="J54" s="132" t="str">
        <f>IF(I56=0,"",I54/I56*100)</f>
        <v/>
      </c>
    </row>
    <row r="55" spans="1:10" ht="36.75" customHeight="1" x14ac:dyDescent="0.2">
      <c r="A55" s="123"/>
      <c r="B55" s="128" t="s">
        <v>69</v>
      </c>
      <c r="C55" s="195" t="s">
        <v>29</v>
      </c>
      <c r="D55" s="196"/>
      <c r="E55" s="196"/>
      <c r="F55" s="135" t="s">
        <v>69</v>
      </c>
      <c r="G55" s="136"/>
      <c r="H55" s="136"/>
      <c r="I55" s="136">
        <f>'SO 01 01 Pol'!G91</f>
        <v>0</v>
      </c>
      <c r="J55" s="132" t="str">
        <f>IF(I56=0,"",I55/I56*100)</f>
        <v/>
      </c>
    </row>
    <row r="56" spans="1:10" ht="25.5" customHeight="1" x14ac:dyDescent="0.2">
      <c r="A56" s="124"/>
      <c r="B56" s="129" t="s">
        <v>1</v>
      </c>
      <c r="C56" s="130"/>
      <c r="D56" s="131"/>
      <c r="E56" s="131"/>
      <c r="F56" s="137"/>
      <c r="G56" s="138"/>
      <c r="H56" s="138"/>
      <c r="I56" s="138">
        <f>SUM(I49:I55)</f>
        <v>0</v>
      </c>
      <c r="J56" s="133">
        <f>SUM(J49:J55)</f>
        <v>0</v>
      </c>
    </row>
    <row r="57" spans="1:10" x14ac:dyDescent="0.2">
      <c r="F57" s="87"/>
      <c r="G57" s="87"/>
      <c r="H57" s="87"/>
      <c r="I57" s="87"/>
      <c r="J57" s="134"/>
    </row>
    <row r="58" spans="1:10" x14ac:dyDescent="0.2">
      <c r="F58" s="87"/>
      <c r="G58" s="87"/>
      <c r="H58" s="87"/>
      <c r="I58" s="87"/>
      <c r="J58" s="134"/>
    </row>
    <row r="59" spans="1:10" x14ac:dyDescent="0.2">
      <c r="F59" s="87"/>
      <c r="G59" s="87"/>
      <c r="H59" s="87"/>
      <c r="I59" s="87"/>
      <c r="J59" s="134"/>
    </row>
  </sheetData>
  <sheetProtection algorithmName="SHA-512" hashValue="bH4ST+cIo1K0/n9pKYamVF0Th70mj5O6E7cmjhTyDfpdGjB7yg2Z5q3CpVITeVEIfXyIwNmr1EF4eK6aNLxcew==" saltValue="qlBfNgdJyqRD9lOrz6cRc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8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9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10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86191-BF1C-42FB-A5B7-1CA733DC7D0D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3" sqref="F13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71</v>
      </c>
    </row>
    <row r="2" spans="1:60" ht="24.95" customHeight="1" x14ac:dyDescent="0.2">
      <c r="A2" s="50" t="s">
        <v>8</v>
      </c>
      <c r="B2" s="49" t="s">
        <v>49</v>
      </c>
      <c r="C2" s="256" t="s">
        <v>50</v>
      </c>
      <c r="D2" s="257"/>
      <c r="E2" s="257"/>
      <c r="F2" s="257"/>
      <c r="G2" s="258"/>
      <c r="AG2" t="s">
        <v>72</v>
      </c>
    </row>
    <row r="3" spans="1:60" ht="24.95" customHeight="1" x14ac:dyDescent="0.2">
      <c r="A3" s="50" t="s">
        <v>9</v>
      </c>
      <c r="B3" s="49" t="s">
        <v>45</v>
      </c>
      <c r="C3" s="256" t="s">
        <v>46</v>
      </c>
      <c r="D3" s="257"/>
      <c r="E3" s="257"/>
      <c r="F3" s="257"/>
      <c r="G3" s="258"/>
      <c r="AC3" s="121" t="s">
        <v>72</v>
      </c>
      <c r="AG3" t="s">
        <v>73</v>
      </c>
    </row>
    <row r="4" spans="1:60" ht="24.95" customHeight="1" x14ac:dyDescent="0.2">
      <c r="A4" s="140" t="s">
        <v>10</v>
      </c>
      <c r="B4" s="141" t="s">
        <v>43</v>
      </c>
      <c r="C4" s="259" t="s">
        <v>44</v>
      </c>
      <c r="D4" s="260"/>
      <c r="E4" s="260"/>
      <c r="F4" s="260"/>
      <c r="G4" s="261"/>
      <c r="AG4" t="s">
        <v>74</v>
      </c>
    </row>
    <row r="5" spans="1:60" x14ac:dyDescent="0.2">
      <c r="D5" s="10"/>
    </row>
    <row r="6" spans="1:60" ht="38.25" x14ac:dyDescent="0.2">
      <c r="A6" s="143" t="s">
        <v>75</v>
      </c>
      <c r="B6" s="145" t="s">
        <v>76</v>
      </c>
      <c r="C6" s="145" t="s">
        <v>77</v>
      </c>
      <c r="D6" s="144" t="s">
        <v>78</v>
      </c>
      <c r="E6" s="143" t="s">
        <v>79</v>
      </c>
      <c r="F6" s="142" t="s">
        <v>80</v>
      </c>
      <c r="G6" s="143" t="s">
        <v>31</v>
      </c>
      <c r="H6" s="146" t="s">
        <v>32</v>
      </c>
      <c r="I6" s="146" t="s">
        <v>81</v>
      </c>
      <c r="J6" s="146" t="s">
        <v>33</v>
      </c>
      <c r="K6" s="146" t="s">
        <v>82</v>
      </c>
      <c r="L6" s="146" t="s">
        <v>83</v>
      </c>
      <c r="M6" s="146" t="s">
        <v>84</v>
      </c>
      <c r="N6" s="146" t="s">
        <v>85</v>
      </c>
      <c r="O6" s="146" t="s">
        <v>86</v>
      </c>
      <c r="P6" s="146" t="s">
        <v>87</v>
      </c>
      <c r="Q6" s="146" t="s">
        <v>88</v>
      </c>
      <c r="R6" s="146" t="s">
        <v>89</v>
      </c>
      <c r="S6" s="146" t="s">
        <v>90</v>
      </c>
      <c r="T6" s="146" t="s">
        <v>91</v>
      </c>
      <c r="U6" s="146" t="s">
        <v>92</v>
      </c>
      <c r="V6" s="146" t="s">
        <v>93</v>
      </c>
      <c r="W6" s="146" t="s">
        <v>94</v>
      </c>
      <c r="X6" s="146" t="s">
        <v>95</v>
      </c>
      <c r="Y6" s="146" t="s">
        <v>96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6" t="s">
        <v>97</v>
      </c>
      <c r="B8" s="167" t="s">
        <v>56</v>
      </c>
      <c r="C8" s="186" t="s">
        <v>57</v>
      </c>
      <c r="D8" s="168"/>
      <c r="E8" s="169"/>
      <c r="F8" s="170"/>
      <c r="G8" s="171">
        <f>SUMIF(AG9:AG36,"&lt;&gt;NOR",G9:G36)</f>
        <v>0</v>
      </c>
      <c r="H8" s="165"/>
      <c r="I8" s="165">
        <f>SUM(I9:I36)</f>
        <v>0</v>
      </c>
      <c r="J8" s="165"/>
      <c r="K8" s="165">
        <f>SUM(K9:K36)</f>
        <v>0</v>
      </c>
      <c r="L8" s="165"/>
      <c r="M8" s="165">
        <f>SUM(M9:M36)</f>
        <v>0</v>
      </c>
      <c r="N8" s="164"/>
      <c r="O8" s="164">
        <f>SUM(O9:O36)</f>
        <v>3.74</v>
      </c>
      <c r="P8" s="164"/>
      <c r="Q8" s="164">
        <f>SUM(Q9:Q36)</f>
        <v>66.459999999999994</v>
      </c>
      <c r="R8" s="165"/>
      <c r="S8" s="165"/>
      <c r="T8" s="165"/>
      <c r="U8" s="165"/>
      <c r="V8" s="165">
        <f>SUM(V9:V36)</f>
        <v>45.93</v>
      </c>
      <c r="W8" s="165"/>
      <c r="X8" s="165"/>
      <c r="Y8" s="165"/>
      <c r="AG8" t="s">
        <v>98</v>
      </c>
    </row>
    <row r="9" spans="1:60" outlineLevel="1" x14ac:dyDescent="0.2">
      <c r="A9" s="179">
        <v>1</v>
      </c>
      <c r="B9" s="180" t="s">
        <v>99</v>
      </c>
      <c r="C9" s="187" t="s">
        <v>100</v>
      </c>
      <c r="D9" s="181" t="s">
        <v>101</v>
      </c>
      <c r="E9" s="182">
        <v>1.5</v>
      </c>
      <c r="F9" s="183"/>
      <c r="G9" s="184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0.22</v>
      </c>
      <c r="Q9" s="156">
        <f>ROUND(E9*P9,2)</f>
        <v>0.33</v>
      </c>
      <c r="R9" s="157"/>
      <c r="S9" s="157" t="s">
        <v>102</v>
      </c>
      <c r="T9" s="157" t="s">
        <v>102</v>
      </c>
      <c r="U9" s="157">
        <v>0.375</v>
      </c>
      <c r="V9" s="157">
        <f>ROUND(E9*U9,2)</f>
        <v>0.56000000000000005</v>
      </c>
      <c r="W9" s="157"/>
      <c r="X9" s="157" t="s">
        <v>103</v>
      </c>
      <c r="Y9" s="157" t="s">
        <v>104</v>
      </c>
      <c r="Z9" s="147"/>
      <c r="AA9" s="147"/>
      <c r="AB9" s="147"/>
      <c r="AC9" s="147"/>
      <c r="AD9" s="147"/>
      <c r="AE9" s="147"/>
      <c r="AF9" s="147"/>
      <c r="AG9" s="147" t="s">
        <v>105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79">
        <v>2</v>
      </c>
      <c r="B10" s="180" t="s">
        <v>106</v>
      </c>
      <c r="C10" s="187" t="s">
        <v>107</v>
      </c>
      <c r="D10" s="181" t="s">
        <v>101</v>
      </c>
      <c r="E10" s="182">
        <v>1.5</v>
      </c>
      <c r="F10" s="183"/>
      <c r="G10" s="184">
        <f>ROUND(E10*F10,2)</f>
        <v>0</v>
      </c>
      <c r="H10" s="158"/>
      <c r="I10" s="157">
        <f>ROUND(E10*H10,2)</f>
        <v>0</v>
      </c>
      <c r="J10" s="158"/>
      <c r="K10" s="157">
        <f>ROUND(E10*J10,2)</f>
        <v>0</v>
      </c>
      <c r="L10" s="157">
        <v>21</v>
      </c>
      <c r="M10" s="157">
        <f>G10*(1+L10/100)</f>
        <v>0</v>
      </c>
      <c r="N10" s="156">
        <v>0</v>
      </c>
      <c r="O10" s="156">
        <f>ROUND(E10*N10,2)</f>
        <v>0</v>
      </c>
      <c r="P10" s="156">
        <v>0.36</v>
      </c>
      <c r="Q10" s="156">
        <f>ROUND(E10*P10,2)</f>
        <v>0.54</v>
      </c>
      <c r="R10" s="157"/>
      <c r="S10" s="157" t="s">
        <v>102</v>
      </c>
      <c r="T10" s="157" t="s">
        <v>102</v>
      </c>
      <c r="U10" s="157">
        <v>1.2270000000000001</v>
      </c>
      <c r="V10" s="157">
        <f>ROUND(E10*U10,2)</f>
        <v>1.84</v>
      </c>
      <c r="W10" s="157"/>
      <c r="X10" s="157" t="s">
        <v>103</v>
      </c>
      <c r="Y10" s="157" t="s">
        <v>104</v>
      </c>
      <c r="Z10" s="147"/>
      <c r="AA10" s="147"/>
      <c r="AB10" s="147"/>
      <c r="AC10" s="147"/>
      <c r="AD10" s="147"/>
      <c r="AE10" s="147"/>
      <c r="AF10" s="147"/>
      <c r="AG10" s="147" t="s">
        <v>105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9">
        <v>3</v>
      </c>
      <c r="B11" s="180" t="s">
        <v>108</v>
      </c>
      <c r="C11" s="187" t="s">
        <v>109</v>
      </c>
      <c r="D11" s="181" t="s">
        <v>101</v>
      </c>
      <c r="E11" s="182">
        <v>101.3</v>
      </c>
      <c r="F11" s="183"/>
      <c r="G11" s="184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6">
        <v>0</v>
      </c>
      <c r="O11" s="156">
        <f>ROUND(E11*N11,2)</f>
        <v>0</v>
      </c>
      <c r="P11" s="156">
        <v>0.6</v>
      </c>
      <c r="Q11" s="156">
        <f>ROUND(E11*P11,2)</f>
        <v>60.78</v>
      </c>
      <c r="R11" s="157"/>
      <c r="S11" s="157" t="s">
        <v>102</v>
      </c>
      <c r="T11" s="157" t="s">
        <v>102</v>
      </c>
      <c r="U11" s="157">
        <v>7.4999999999999997E-2</v>
      </c>
      <c r="V11" s="157">
        <f>ROUND(E11*U11,2)</f>
        <v>7.6</v>
      </c>
      <c r="W11" s="157"/>
      <c r="X11" s="157" t="s">
        <v>103</v>
      </c>
      <c r="Y11" s="157" t="s">
        <v>104</v>
      </c>
      <c r="Z11" s="147"/>
      <c r="AA11" s="147"/>
      <c r="AB11" s="147"/>
      <c r="AC11" s="147"/>
      <c r="AD11" s="147"/>
      <c r="AE11" s="147"/>
      <c r="AF11" s="147"/>
      <c r="AG11" s="147" t="s">
        <v>105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79">
        <v>4</v>
      </c>
      <c r="B12" s="180" t="s">
        <v>110</v>
      </c>
      <c r="C12" s="187" t="s">
        <v>111</v>
      </c>
      <c r="D12" s="181" t="s">
        <v>112</v>
      </c>
      <c r="E12" s="182">
        <v>38.5</v>
      </c>
      <c r="F12" s="183"/>
      <c r="G12" s="184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6">
        <v>0</v>
      </c>
      <c r="O12" s="156">
        <f>ROUND(E12*N12,2)</f>
        <v>0</v>
      </c>
      <c r="P12" s="156">
        <v>0.125</v>
      </c>
      <c r="Q12" s="156">
        <f>ROUND(E12*P12,2)</f>
        <v>4.8099999999999996</v>
      </c>
      <c r="R12" s="157"/>
      <c r="S12" s="157" t="s">
        <v>102</v>
      </c>
      <c r="T12" s="157" t="s">
        <v>102</v>
      </c>
      <c r="U12" s="157">
        <v>0.08</v>
      </c>
      <c r="V12" s="157">
        <f>ROUND(E12*U12,2)</f>
        <v>3.08</v>
      </c>
      <c r="W12" s="157"/>
      <c r="X12" s="157" t="s">
        <v>103</v>
      </c>
      <c r="Y12" s="157" t="s">
        <v>104</v>
      </c>
      <c r="Z12" s="147"/>
      <c r="AA12" s="147"/>
      <c r="AB12" s="147"/>
      <c r="AC12" s="147"/>
      <c r="AD12" s="147"/>
      <c r="AE12" s="147"/>
      <c r="AF12" s="147"/>
      <c r="AG12" s="147" t="s">
        <v>105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3">
        <v>5</v>
      </c>
      <c r="B13" s="174" t="s">
        <v>113</v>
      </c>
      <c r="C13" s="188" t="s">
        <v>114</v>
      </c>
      <c r="D13" s="175" t="s">
        <v>115</v>
      </c>
      <c r="E13" s="176">
        <v>7.3109999999999999</v>
      </c>
      <c r="F13" s="177"/>
      <c r="G13" s="178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6">
        <v>0</v>
      </c>
      <c r="O13" s="156">
        <f>ROUND(E13*N13,2)</f>
        <v>0</v>
      </c>
      <c r="P13" s="156">
        <v>0</v>
      </c>
      <c r="Q13" s="156">
        <f>ROUND(E13*P13,2)</f>
        <v>0</v>
      </c>
      <c r="R13" s="157"/>
      <c r="S13" s="157" t="s">
        <v>102</v>
      </c>
      <c r="T13" s="157" t="s">
        <v>102</v>
      </c>
      <c r="U13" s="157">
        <v>9.7000000000000003E-2</v>
      </c>
      <c r="V13" s="157">
        <f>ROUND(E13*U13,2)</f>
        <v>0.71</v>
      </c>
      <c r="W13" s="157"/>
      <c r="X13" s="157" t="s">
        <v>103</v>
      </c>
      <c r="Y13" s="157" t="s">
        <v>104</v>
      </c>
      <c r="Z13" s="147"/>
      <c r="AA13" s="147"/>
      <c r="AB13" s="147"/>
      <c r="AC13" s="147"/>
      <c r="AD13" s="147"/>
      <c r="AE13" s="147"/>
      <c r="AF13" s="147"/>
      <c r="AG13" s="147" t="s">
        <v>105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9" t="s">
        <v>116</v>
      </c>
      <c r="D14" s="159"/>
      <c r="E14" s="160">
        <v>7.3109999999999999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117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3">
        <v>6</v>
      </c>
      <c r="B15" s="174" t="s">
        <v>118</v>
      </c>
      <c r="C15" s="188" t="s">
        <v>119</v>
      </c>
      <c r="D15" s="175" t="s">
        <v>115</v>
      </c>
      <c r="E15" s="176">
        <v>17.033999999999999</v>
      </c>
      <c r="F15" s="177"/>
      <c r="G15" s="178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21</v>
      </c>
      <c r="M15" s="157">
        <f>G15*(1+L15/100)</f>
        <v>0</v>
      </c>
      <c r="N15" s="156">
        <v>0</v>
      </c>
      <c r="O15" s="156">
        <f>ROUND(E15*N15,2)</f>
        <v>0</v>
      </c>
      <c r="P15" s="156">
        <v>0</v>
      </c>
      <c r="Q15" s="156">
        <f>ROUND(E15*P15,2)</f>
        <v>0</v>
      </c>
      <c r="R15" s="157"/>
      <c r="S15" s="157" t="s">
        <v>102</v>
      </c>
      <c r="T15" s="157" t="s">
        <v>102</v>
      </c>
      <c r="U15" s="157">
        <v>0.37</v>
      </c>
      <c r="V15" s="157">
        <f>ROUND(E15*U15,2)</f>
        <v>6.3</v>
      </c>
      <c r="W15" s="157"/>
      <c r="X15" s="157" t="s">
        <v>103</v>
      </c>
      <c r="Y15" s="157" t="s">
        <v>104</v>
      </c>
      <c r="Z15" s="147"/>
      <c r="AA15" s="147"/>
      <c r="AB15" s="147"/>
      <c r="AC15" s="147"/>
      <c r="AD15" s="147"/>
      <c r="AE15" s="147"/>
      <c r="AF15" s="147"/>
      <c r="AG15" s="147" t="s">
        <v>105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89" t="s">
        <v>120</v>
      </c>
      <c r="D16" s="159"/>
      <c r="E16" s="160">
        <v>4.8739999999999997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117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189" t="s">
        <v>121</v>
      </c>
      <c r="D17" s="159"/>
      <c r="E17" s="160">
        <v>10.130000000000001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117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89" t="s">
        <v>122</v>
      </c>
      <c r="D18" s="159"/>
      <c r="E18" s="160">
        <v>2.0299999999999998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117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9">
        <v>7</v>
      </c>
      <c r="B19" s="180" t="s">
        <v>123</v>
      </c>
      <c r="C19" s="187" t="s">
        <v>124</v>
      </c>
      <c r="D19" s="181" t="s">
        <v>115</v>
      </c>
      <c r="E19" s="182">
        <v>17.033999999999999</v>
      </c>
      <c r="F19" s="183"/>
      <c r="G19" s="184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21</v>
      </c>
      <c r="M19" s="157">
        <f>G19*(1+L19/100)</f>
        <v>0</v>
      </c>
      <c r="N19" s="156">
        <v>0</v>
      </c>
      <c r="O19" s="156">
        <f>ROUND(E19*N19,2)</f>
        <v>0</v>
      </c>
      <c r="P19" s="156">
        <v>0</v>
      </c>
      <c r="Q19" s="156">
        <f>ROUND(E19*P19,2)</f>
        <v>0</v>
      </c>
      <c r="R19" s="157"/>
      <c r="S19" s="157" t="s">
        <v>102</v>
      </c>
      <c r="T19" s="157" t="s">
        <v>102</v>
      </c>
      <c r="U19" s="157">
        <v>5.8000000000000003E-2</v>
      </c>
      <c r="V19" s="157">
        <f>ROUND(E19*U19,2)</f>
        <v>0.99</v>
      </c>
      <c r="W19" s="157"/>
      <c r="X19" s="157" t="s">
        <v>103</v>
      </c>
      <c r="Y19" s="157" t="s">
        <v>104</v>
      </c>
      <c r="Z19" s="147"/>
      <c r="AA19" s="147"/>
      <c r="AB19" s="147"/>
      <c r="AC19" s="147"/>
      <c r="AD19" s="147"/>
      <c r="AE19" s="147"/>
      <c r="AF19" s="147"/>
      <c r="AG19" s="147" t="s">
        <v>105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73">
        <v>8</v>
      </c>
      <c r="B20" s="174" t="s">
        <v>125</v>
      </c>
      <c r="C20" s="188" t="s">
        <v>126</v>
      </c>
      <c r="D20" s="175" t="s">
        <v>115</v>
      </c>
      <c r="E20" s="176">
        <v>21.225000000000001</v>
      </c>
      <c r="F20" s="177"/>
      <c r="G20" s="178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21</v>
      </c>
      <c r="M20" s="157">
        <f>G20*(1+L20/100)</f>
        <v>0</v>
      </c>
      <c r="N20" s="156">
        <v>0</v>
      </c>
      <c r="O20" s="156">
        <f>ROUND(E20*N20,2)</f>
        <v>0</v>
      </c>
      <c r="P20" s="156">
        <v>0</v>
      </c>
      <c r="Q20" s="156">
        <f>ROUND(E20*P20,2)</f>
        <v>0</v>
      </c>
      <c r="R20" s="157"/>
      <c r="S20" s="157" t="s">
        <v>102</v>
      </c>
      <c r="T20" s="157" t="s">
        <v>102</v>
      </c>
      <c r="U20" s="157">
        <v>1.0999999999999999E-2</v>
      </c>
      <c r="V20" s="157">
        <f>ROUND(E20*U20,2)</f>
        <v>0.23</v>
      </c>
      <c r="W20" s="157"/>
      <c r="X20" s="157" t="s">
        <v>103</v>
      </c>
      <c r="Y20" s="157" t="s">
        <v>104</v>
      </c>
      <c r="Z20" s="147"/>
      <c r="AA20" s="147"/>
      <c r="AB20" s="147"/>
      <c r="AC20" s="147"/>
      <c r="AD20" s="147"/>
      <c r="AE20" s="147"/>
      <c r="AF20" s="147"/>
      <c r="AG20" s="147" t="s">
        <v>105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189" t="s">
        <v>127</v>
      </c>
      <c r="D21" s="159"/>
      <c r="E21" s="160">
        <v>21.225000000000001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117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3">
        <v>9</v>
      </c>
      <c r="B22" s="174" t="s">
        <v>128</v>
      </c>
      <c r="C22" s="188" t="s">
        <v>129</v>
      </c>
      <c r="D22" s="175" t="s">
        <v>115</v>
      </c>
      <c r="E22" s="176">
        <v>106.125</v>
      </c>
      <c r="F22" s="177"/>
      <c r="G22" s="178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21</v>
      </c>
      <c r="M22" s="157">
        <f>G22*(1+L22/100)</f>
        <v>0</v>
      </c>
      <c r="N22" s="156">
        <v>0</v>
      </c>
      <c r="O22" s="156">
        <f>ROUND(E22*N22,2)</f>
        <v>0</v>
      </c>
      <c r="P22" s="156">
        <v>0</v>
      </c>
      <c r="Q22" s="156">
        <f>ROUND(E22*P22,2)</f>
        <v>0</v>
      </c>
      <c r="R22" s="157"/>
      <c r="S22" s="157" t="s">
        <v>102</v>
      </c>
      <c r="T22" s="157" t="s">
        <v>102</v>
      </c>
      <c r="U22" s="157">
        <v>0</v>
      </c>
      <c r="V22" s="157">
        <f>ROUND(E22*U22,2)</f>
        <v>0</v>
      </c>
      <c r="W22" s="157"/>
      <c r="X22" s="157" t="s">
        <v>103</v>
      </c>
      <c r="Y22" s="157" t="s">
        <v>104</v>
      </c>
      <c r="Z22" s="147"/>
      <c r="AA22" s="147"/>
      <c r="AB22" s="147"/>
      <c r="AC22" s="147"/>
      <c r="AD22" s="147"/>
      <c r="AE22" s="147"/>
      <c r="AF22" s="147"/>
      <c r="AG22" s="147" t="s">
        <v>105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189" t="s">
        <v>130</v>
      </c>
      <c r="D23" s="159"/>
      <c r="E23" s="160">
        <v>106.125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117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73">
        <v>10</v>
      </c>
      <c r="B24" s="174" t="s">
        <v>131</v>
      </c>
      <c r="C24" s="188" t="s">
        <v>132</v>
      </c>
      <c r="D24" s="175" t="s">
        <v>115</v>
      </c>
      <c r="E24" s="176">
        <v>3.12</v>
      </c>
      <c r="F24" s="177"/>
      <c r="G24" s="178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21</v>
      </c>
      <c r="M24" s="157">
        <f>G24*(1+L24/100)</f>
        <v>0</v>
      </c>
      <c r="N24" s="156">
        <v>0</v>
      </c>
      <c r="O24" s="156">
        <f>ROUND(E24*N24,2)</f>
        <v>0</v>
      </c>
      <c r="P24" s="156">
        <v>0</v>
      </c>
      <c r="Q24" s="156">
        <f>ROUND(E24*P24,2)</f>
        <v>0</v>
      </c>
      <c r="R24" s="157"/>
      <c r="S24" s="157" t="s">
        <v>102</v>
      </c>
      <c r="T24" s="157" t="s">
        <v>102</v>
      </c>
      <c r="U24" s="157">
        <v>0.66800000000000004</v>
      </c>
      <c r="V24" s="157">
        <f>ROUND(E24*U24,2)</f>
        <v>2.08</v>
      </c>
      <c r="W24" s="157"/>
      <c r="X24" s="157" t="s">
        <v>103</v>
      </c>
      <c r="Y24" s="157" t="s">
        <v>104</v>
      </c>
      <c r="Z24" s="147"/>
      <c r="AA24" s="147"/>
      <c r="AB24" s="147"/>
      <c r="AC24" s="147"/>
      <c r="AD24" s="147"/>
      <c r="AE24" s="147"/>
      <c r="AF24" s="147"/>
      <c r="AG24" s="147" t="s">
        <v>105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89" t="s">
        <v>133</v>
      </c>
      <c r="D25" s="159"/>
      <c r="E25" s="160">
        <v>3.12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117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3">
        <v>11</v>
      </c>
      <c r="B26" s="174" t="s">
        <v>134</v>
      </c>
      <c r="C26" s="188" t="s">
        <v>135</v>
      </c>
      <c r="D26" s="175" t="s">
        <v>115</v>
      </c>
      <c r="E26" s="176">
        <v>3.12</v>
      </c>
      <c r="F26" s="177"/>
      <c r="G26" s="178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21</v>
      </c>
      <c r="M26" s="157">
        <f>G26*(1+L26/100)</f>
        <v>0</v>
      </c>
      <c r="N26" s="156">
        <v>0</v>
      </c>
      <c r="O26" s="156">
        <f>ROUND(E26*N26,2)</f>
        <v>0</v>
      </c>
      <c r="P26" s="156">
        <v>0</v>
      </c>
      <c r="Q26" s="156">
        <f>ROUND(E26*P26,2)</f>
        <v>0</v>
      </c>
      <c r="R26" s="157"/>
      <c r="S26" s="157" t="s">
        <v>102</v>
      </c>
      <c r="T26" s="157" t="s">
        <v>102</v>
      </c>
      <c r="U26" s="157">
        <v>1.9379999999999999</v>
      </c>
      <c r="V26" s="157">
        <f>ROUND(E26*U26,2)</f>
        <v>6.05</v>
      </c>
      <c r="W26" s="157"/>
      <c r="X26" s="157" t="s">
        <v>103</v>
      </c>
      <c r="Y26" s="157" t="s">
        <v>104</v>
      </c>
      <c r="Z26" s="147"/>
      <c r="AA26" s="147"/>
      <c r="AB26" s="147"/>
      <c r="AC26" s="147"/>
      <c r="AD26" s="147"/>
      <c r="AE26" s="147"/>
      <c r="AF26" s="147"/>
      <c r="AG26" s="147" t="s">
        <v>105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189" t="s">
        <v>133</v>
      </c>
      <c r="D27" s="159"/>
      <c r="E27" s="160">
        <v>3.12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117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3">
        <v>12</v>
      </c>
      <c r="B28" s="174" t="s">
        <v>136</v>
      </c>
      <c r="C28" s="188" t="s">
        <v>137</v>
      </c>
      <c r="D28" s="175" t="s">
        <v>115</v>
      </c>
      <c r="E28" s="176">
        <v>5.2</v>
      </c>
      <c r="F28" s="177"/>
      <c r="G28" s="178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56">
        <v>0</v>
      </c>
      <c r="O28" s="156">
        <f>ROUND(E28*N28,2)</f>
        <v>0</v>
      </c>
      <c r="P28" s="156">
        <v>0</v>
      </c>
      <c r="Q28" s="156">
        <f>ROUND(E28*P28,2)</f>
        <v>0</v>
      </c>
      <c r="R28" s="157"/>
      <c r="S28" s="157" t="s">
        <v>102</v>
      </c>
      <c r="T28" s="157" t="s">
        <v>102</v>
      </c>
      <c r="U28" s="157">
        <v>2.1949999999999998</v>
      </c>
      <c r="V28" s="157">
        <f>ROUND(E28*U28,2)</f>
        <v>11.41</v>
      </c>
      <c r="W28" s="157"/>
      <c r="X28" s="157" t="s">
        <v>103</v>
      </c>
      <c r="Y28" s="157" t="s">
        <v>104</v>
      </c>
      <c r="Z28" s="147"/>
      <c r="AA28" s="147"/>
      <c r="AB28" s="147"/>
      <c r="AC28" s="147"/>
      <c r="AD28" s="147"/>
      <c r="AE28" s="147"/>
      <c r="AF28" s="147"/>
      <c r="AG28" s="147" t="s">
        <v>105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9" t="s">
        <v>138</v>
      </c>
      <c r="D29" s="159"/>
      <c r="E29" s="160">
        <v>5.2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117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3">
        <v>13</v>
      </c>
      <c r="B30" s="174" t="s">
        <v>139</v>
      </c>
      <c r="C30" s="188" t="s">
        <v>140</v>
      </c>
      <c r="D30" s="175" t="s">
        <v>101</v>
      </c>
      <c r="E30" s="176">
        <v>23.1</v>
      </c>
      <c r="F30" s="177"/>
      <c r="G30" s="178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21</v>
      </c>
      <c r="M30" s="157">
        <f>G30*(1+L30/100)</f>
        <v>0</v>
      </c>
      <c r="N30" s="156">
        <v>0</v>
      </c>
      <c r="O30" s="156">
        <f>ROUND(E30*N30,2)</f>
        <v>0</v>
      </c>
      <c r="P30" s="156">
        <v>0</v>
      </c>
      <c r="Q30" s="156">
        <f>ROUND(E30*P30,2)</f>
        <v>0</v>
      </c>
      <c r="R30" s="157"/>
      <c r="S30" s="157" t="s">
        <v>102</v>
      </c>
      <c r="T30" s="157" t="s">
        <v>102</v>
      </c>
      <c r="U30" s="157">
        <v>0.13</v>
      </c>
      <c r="V30" s="157">
        <f>ROUND(E30*U30,2)</f>
        <v>3</v>
      </c>
      <c r="W30" s="157"/>
      <c r="X30" s="157" t="s">
        <v>103</v>
      </c>
      <c r="Y30" s="157" t="s">
        <v>104</v>
      </c>
      <c r="Z30" s="147"/>
      <c r="AA30" s="147"/>
      <c r="AB30" s="147"/>
      <c r="AC30" s="147"/>
      <c r="AD30" s="147"/>
      <c r="AE30" s="147"/>
      <c r="AF30" s="147"/>
      <c r="AG30" s="147" t="s">
        <v>105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189" t="s">
        <v>141</v>
      </c>
      <c r="D31" s="159"/>
      <c r="E31" s="160">
        <v>23.1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117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9">
        <v>14</v>
      </c>
      <c r="B32" s="180" t="s">
        <v>142</v>
      </c>
      <c r="C32" s="187" t="s">
        <v>143</v>
      </c>
      <c r="D32" s="181" t="s">
        <v>101</v>
      </c>
      <c r="E32" s="182">
        <v>23.1</v>
      </c>
      <c r="F32" s="183"/>
      <c r="G32" s="184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6">
        <v>0</v>
      </c>
      <c r="O32" s="156">
        <f>ROUND(E32*N32,2)</f>
        <v>0</v>
      </c>
      <c r="P32" s="156">
        <v>0</v>
      </c>
      <c r="Q32" s="156">
        <f>ROUND(E32*P32,2)</f>
        <v>0</v>
      </c>
      <c r="R32" s="157"/>
      <c r="S32" s="157" t="s">
        <v>102</v>
      </c>
      <c r="T32" s="157" t="s">
        <v>102</v>
      </c>
      <c r="U32" s="157">
        <v>0.09</v>
      </c>
      <c r="V32" s="157">
        <f>ROUND(E32*U32,2)</f>
        <v>2.08</v>
      </c>
      <c r="W32" s="157"/>
      <c r="X32" s="157" t="s">
        <v>103</v>
      </c>
      <c r="Y32" s="157" t="s">
        <v>104</v>
      </c>
      <c r="Z32" s="147"/>
      <c r="AA32" s="147"/>
      <c r="AB32" s="147"/>
      <c r="AC32" s="147"/>
      <c r="AD32" s="147"/>
      <c r="AE32" s="147"/>
      <c r="AF32" s="147"/>
      <c r="AG32" s="147" t="s">
        <v>105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79">
        <v>15</v>
      </c>
      <c r="B33" s="180" t="s">
        <v>144</v>
      </c>
      <c r="C33" s="187" t="s">
        <v>145</v>
      </c>
      <c r="D33" s="181" t="s">
        <v>115</v>
      </c>
      <c r="E33" s="182">
        <v>21.225000000000001</v>
      </c>
      <c r="F33" s="183"/>
      <c r="G33" s="184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21</v>
      </c>
      <c r="M33" s="157">
        <f>G33*(1+L33/100)</f>
        <v>0</v>
      </c>
      <c r="N33" s="156">
        <v>0</v>
      </c>
      <c r="O33" s="156">
        <f>ROUND(E33*N33,2)</f>
        <v>0</v>
      </c>
      <c r="P33" s="156">
        <v>0</v>
      </c>
      <c r="Q33" s="156">
        <f>ROUND(E33*P33,2)</f>
        <v>0</v>
      </c>
      <c r="R33" s="157"/>
      <c r="S33" s="157" t="s">
        <v>102</v>
      </c>
      <c r="T33" s="157" t="s">
        <v>102</v>
      </c>
      <c r="U33" s="157">
        <v>0</v>
      </c>
      <c r="V33" s="157">
        <f>ROUND(E33*U33,2)</f>
        <v>0</v>
      </c>
      <c r="W33" s="157"/>
      <c r="X33" s="157" t="s">
        <v>103</v>
      </c>
      <c r="Y33" s="157" t="s">
        <v>104</v>
      </c>
      <c r="Z33" s="147"/>
      <c r="AA33" s="147"/>
      <c r="AB33" s="147"/>
      <c r="AC33" s="147"/>
      <c r="AD33" s="147"/>
      <c r="AE33" s="147"/>
      <c r="AF33" s="147"/>
      <c r="AG33" s="147" t="s">
        <v>105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9">
        <v>16</v>
      </c>
      <c r="B34" s="180" t="s">
        <v>146</v>
      </c>
      <c r="C34" s="187" t="s">
        <v>147</v>
      </c>
      <c r="D34" s="181" t="s">
        <v>101</v>
      </c>
      <c r="E34" s="182">
        <v>23.1</v>
      </c>
      <c r="F34" s="183"/>
      <c r="G34" s="184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21</v>
      </c>
      <c r="M34" s="157">
        <f>G34*(1+L34/100)</f>
        <v>0</v>
      </c>
      <c r="N34" s="156">
        <v>3.0000000000000001E-5</v>
      </c>
      <c r="O34" s="156">
        <f>ROUND(E34*N34,2)</f>
        <v>0</v>
      </c>
      <c r="P34" s="156">
        <v>0</v>
      </c>
      <c r="Q34" s="156">
        <f>ROUND(E34*P34,2)</f>
        <v>0</v>
      </c>
      <c r="R34" s="157"/>
      <c r="S34" s="157" t="s">
        <v>102</v>
      </c>
      <c r="T34" s="157" t="s">
        <v>148</v>
      </c>
      <c r="U34" s="157">
        <v>0</v>
      </c>
      <c r="V34" s="157">
        <f>ROUND(E34*U34,2)</f>
        <v>0</v>
      </c>
      <c r="W34" s="157"/>
      <c r="X34" s="157" t="s">
        <v>149</v>
      </c>
      <c r="Y34" s="157" t="s">
        <v>104</v>
      </c>
      <c r="Z34" s="147"/>
      <c r="AA34" s="147"/>
      <c r="AB34" s="147"/>
      <c r="AC34" s="147"/>
      <c r="AD34" s="147"/>
      <c r="AE34" s="147"/>
      <c r="AF34" s="147"/>
      <c r="AG34" s="147" t="s">
        <v>150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3">
        <v>17</v>
      </c>
      <c r="B35" s="174" t="s">
        <v>151</v>
      </c>
      <c r="C35" s="188" t="s">
        <v>152</v>
      </c>
      <c r="D35" s="175" t="s">
        <v>153</v>
      </c>
      <c r="E35" s="176">
        <v>3.7440000000000002</v>
      </c>
      <c r="F35" s="177"/>
      <c r="G35" s="178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56">
        <v>1</v>
      </c>
      <c r="O35" s="156">
        <f>ROUND(E35*N35,2)</f>
        <v>3.74</v>
      </c>
      <c r="P35" s="156">
        <v>0</v>
      </c>
      <c r="Q35" s="156">
        <f>ROUND(E35*P35,2)</f>
        <v>0</v>
      </c>
      <c r="R35" s="157" t="s">
        <v>154</v>
      </c>
      <c r="S35" s="157" t="s">
        <v>102</v>
      </c>
      <c r="T35" s="157" t="s">
        <v>102</v>
      </c>
      <c r="U35" s="157">
        <v>0</v>
      </c>
      <c r="V35" s="157">
        <f>ROUND(E35*U35,2)</f>
        <v>0</v>
      </c>
      <c r="W35" s="157"/>
      <c r="X35" s="157" t="s">
        <v>155</v>
      </c>
      <c r="Y35" s="157" t="s">
        <v>104</v>
      </c>
      <c r="Z35" s="147"/>
      <c r="AA35" s="147"/>
      <c r="AB35" s="147"/>
      <c r="AC35" s="147"/>
      <c r="AD35" s="147"/>
      <c r="AE35" s="147"/>
      <c r="AF35" s="147"/>
      <c r="AG35" s="147" t="s">
        <v>156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89" t="s">
        <v>157</v>
      </c>
      <c r="D36" s="159"/>
      <c r="E36" s="160">
        <v>3.7440000000000002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117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x14ac:dyDescent="0.2">
      <c r="A37" s="166" t="s">
        <v>97</v>
      </c>
      <c r="B37" s="167" t="s">
        <v>58</v>
      </c>
      <c r="C37" s="186" t="s">
        <v>59</v>
      </c>
      <c r="D37" s="168"/>
      <c r="E37" s="169"/>
      <c r="F37" s="170"/>
      <c r="G37" s="171">
        <f>SUMIF(AG38:AG49,"&lt;&gt;NOR",G38:G49)</f>
        <v>0</v>
      </c>
      <c r="H37" s="165"/>
      <c r="I37" s="165">
        <f>SUM(I38:I49)</f>
        <v>0</v>
      </c>
      <c r="J37" s="165"/>
      <c r="K37" s="165">
        <f>SUM(K38:K49)</f>
        <v>0</v>
      </c>
      <c r="L37" s="165"/>
      <c r="M37" s="165">
        <f>SUM(M38:M49)</f>
        <v>0</v>
      </c>
      <c r="N37" s="164"/>
      <c r="O37" s="164">
        <f>SUM(O38:O49)</f>
        <v>73.02</v>
      </c>
      <c r="P37" s="164"/>
      <c r="Q37" s="164">
        <f>SUM(Q38:Q49)</f>
        <v>0</v>
      </c>
      <c r="R37" s="165"/>
      <c r="S37" s="165"/>
      <c r="T37" s="165"/>
      <c r="U37" s="165"/>
      <c r="V37" s="165">
        <f>SUM(V38:V49)</f>
        <v>30.99</v>
      </c>
      <c r="W37" s="165"/>
      <c r="X37" s="165"/>
      <c r="Y37" s="165"/>
      <c r="AG37" t="s">
        <v>98</v>
      </c>
    </row>
    <row r="38" spans="1:60" outlineLevel="1" x14ac:dyDescent="0.2">
      <c r="A38" s="179">
        <v>18</v>
      </c>
      <c r="B38" s="180" t="s">
        <v>158</v>
      </c>
      <c r="C38" s="187" t="s">
        <v>159</v>
      </c>
      <c r="D38" s="181" t="s">
        <v>101</v>
      </c>
      <c r="E38" s="182">
        <v>152.80000000000001</v>
      </c>
      <c r="F38" s="183"/>
      <c r="G38" s="184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21</v>
      </c>
      <c r="M38" s="157">
        <f>G38*(1+L38/100)</f>
        <v>0</v>
      </c>
      <c r="N38" s="156">
        <v>0</v>
      </c>
      <c r="O38" s="156">
        <f>ROUND(E38*N38,2)</f>
        <v>0</v>
      </c>
      <c r="P38" s="156">
        <v>0</v>
      </c>
      <c r="Q38" s="156">
        <f>ROUND(E38*P38,2)</f>
        <v>0</v>
      </c>
      <c r="R38" s="157"/>
      <c r="S38" s="157" t="s">
        <v>102</v>
      </c>
      <c r="T38" s="157" t="s">
        <v>102</v>
      </c>
      <c r="U38" s="157">
        <v>0.15</v>
      </c>
      <c r="V38" s="157">
        <f>ROUND(E38*U38,2)</f>
        <v>22.92</v>
      </c>
      <c r="W38" s="157"/>
      <c r="X38" s="157" t="s">
        <v>103</v>
      </c>
      <c r="Y38" s="157" t="s">
        <v>104</v>
      </c>
      <c r="Z38" s="147"/>
      <c r="AA38" s="147"/>
      <c r="AB38" s="147"/>
      <c r="AC38" s="147"/>
      <c r="AD38" s="147"/>
      <c r="AE38" s="147"/>
      <c r="AF38" s="147"/>
      <c r="AG38" s="147" t="s">
        <v>105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3">
        <v>19</v>
      </c>
      <c r="B39" s="174" t="s">
        <v>160</v>
      </c>
      <c r="C39" s="188" t="s">
        <v>161</v>
      </c>
      <c r="D39" s="175" t="s">
        <v>112</v>
      </c>
      <c r="E39" s="176">
        <v>2.8</v>
      </c>
      <c r="F39" s="177"/>
      <c r="G39" s="178">
        <f>ROUND(E39*F39,2)</f>
        <v>0</v>
      </c>
      <c r="H39" s="158"/>
      <c r="I39" s="157">
        <f>ROUND(E39*H39,2)</f>
        <v>0</v>
      </c>
      <c r="J39" s="158"/>
      <c r="K39" s="157">
        <f>ROUND(E39*J39,2)</f>
        <v>0</v>
      </c>
      <c r="L39" s="157">
        <v>21</v>
      </c>
      <c r="M39" s="157">
        <f>G39*(1+L39/100)</f>
        <v>0</v>
      </c>
      <c r="N39" s="156">
        <v>1.5E-3</v>
      </c>
      <c r="O39" s="156">
        <f>ROUND(E39*N39,2)</f>
        <v>0</v>
      </c>
      <c r="P39" s="156">
        <v>0</v>
      </c>
      <c r="Q39" s="156">
        <f>ROUND(E39*P39,2)</f>
        <v>0</v>
      </c>
      <c r="R39" s="157"/>
      <c r="S39" s="157" t="s">
        <v>102</v>
      </c>
      <c r="T39" s="157" t="s">
        <v>102</v>
      </c>
      <c r="U39" s="157">
        <v>0.09</v>
      </c>
      <c r="V39" s="157">
        <f>ROUND(E39*U39,2)</f>
        <v>0.25</v>
      </c>
      <c r="W39" s="157"/>
      <c r="X39" s="157" t="s">
        <v>103</v>
      </c>
      <c r="Y39" s="157" t="s">
        <v>104</v>
      </c>
      <c r="Z39" s="147"/>
      <c r="AA39" s="147"/>
      <c r="AB39" s="147"/>
      <c r="AC39" s="147"/>
      <c r="AD39" s="147"/>
      <c r="AE39" s="147"/>
      <c r="AF39" s="147"/>
      <c r="AG39" s="147" t="s">
        <v>105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189" t="s">
        <v>162</v>
      </c>
      <c r="D40" s="159"/>
      <c r="E40" s="160">
        <v>2.8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117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79">
        <v>20</v>
      </c>
      <c r="B41" s="180" t="s">
        <v>163</v>
      </c>
      <c r="C41" s="187" t="s">
        <v>164</v>
      </c>
      <c r="D41" s="181" t="s">
        <v>101</v>
      </c>
      <c r="E41" s="182">
        <v>152.80000000000001</v>
      </c>
      <c r="F41" s="183"/>
      <c r="G41" s="184">
        <f t="shared" ref="G41:G47" si="0">ROUND(E41*F41,2)</f>
        <v>0</v>
      </c>
      <c r="H41" s="158"/>
      <c r="I41" s="157">
        <f t="shared" ref="I41:I47" si="1">ROUND(E41*H41,2)</f>
        <v>0</v>
      </c>
      <c r="J41" s="158"/>
      <c r="K41" s="157">
        <f t="shared" ref="K41:K47" si="2">ROUND(E41*J41,2)</f>
        <v>0</v>
      </c>
      <c r="L41" s="157">
        <v>21</v>
      </c>
      <c r="M41" s="157">
        <f t="shared" ref="M41:M47" si="3">G41*(1+L41/100)</f>
        <v>0</v>
      </c>
      <c r="N41" s="156">
        <v>8.0960000000000004E-2</v>
      </c>
      <c r="O41" s="156">
        <f t="shared" ref="O41:O47" si="4">ROUND(E41*N41,2)</f>
        <v>12.37</v>
      </c>
      <c r="P41" s="156">
        <v>0</v>
      </c>
      <c r="Q41" s="156">
        <f t="shared" ref="Q41:Q47" si="5">ROUND(E41*P41,2)</f>
        <v>0</v>
      </c>
      <c r="R41" s="157"/>
      <c r="S41" s="157" t="s">
        <v>102</v>
      </c>
      <c r="T41" s="157" t="s">
        <v>102</v>
      </c>
      <c r="U41" s="157">
        <v>2.3E-2</v>
      </c>
      <c r="V41" s="157">
        <f t="shared" ref="V41:V47" si="6">ROUND(E41*U41,2)</f>
        <v>3.51</v>
      </c>
      <c r="W41" s="157"/>
      <c r="X41" s="157" t="s">
        <v>103</v>
      </c>
      <c r="Y41" s="157" t="s">
        <v>104</v>
      </c>
      <c r="Z41" s="147"/>
      <c r="AA41" s="147"/>
      <c r="AB41" s="147"/>
      <c r="AC41" s="147"/>
      <c r="AD41" s="147"/>
      <c r="AE41" s="147"/>
      <c r="AF41" s="147"/>
      <c r="AG41" s="147" t="s">
        <v>105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79">
        <v>21</v>
      </c>
      <c r="B42" s="180" t="s">
        <v>165</v>
      </c>
      <c r="C42" s="187" t="s">
        <v>166</v>
      </c>
      <c r="D42" s="181" t="s">
        <v>101</v>
      </c>
      <c r="E42" s="182">
        <v>0.9</v>
      </c>
      <c r="F42" s="183"/>
      <c r="G42" s="184">
        <f t="shared" si="0"/>
        <v>0</v>
      </c>
      <c r="H42" s="158"/>
      <c r="I42" s="157">
        <f t="shared" si="1"/>
        <v>0</v>
      </c>
      <c r="J42" s="158"/>
      <c r="K42" s="157">
        <f t="shared" si="2"/>
        <v>0</v>
      </c>
      <c r="L42" s="157">
        <v>21</v>
      </c>
      <c r="M42" s="157">
        <f t="shared" si="3"/>
        <v>0</v>
      </c>
      <c r="N42" s="156">
        <v>0.184</v>
      </c>
      <c r="O42" s="156">
        <f t="shared" si="4"/>
        <v>0.17</v>
      </c>
      <c r="P42" s="156">
        <v>0</v>
      </c>
      <c r="Q42" s="156">
        <f t="shared" si="5"/>
        <v>0</v>
      </c>
      <c r="R42" s="157"/>
      <c r="S42" s="157" t="s">
        <v>102</v>
      </c>
      <c r="T42" s="157" t="s">
        <v>102</v>
      </c>
      <c r="U42" s="157">
        <v>2.4E-2</v>
      </c>
      <c r="V42" s="157">
        <f t="shared" si="6"/>
        <v>0.02</v>
      </c>
      <c r="W42" s="157"/>
      <c r="X42" s="157" t="s">
        <v>103</v>
      </c>
      <c r="Y42" s="157" t="s">
        <v>104</v>
      </c>
      <c r="Z42" s="147"/>
      <c r="AA42" s="147"/>
      <c r="AB42" s="147"/>
      <c r="AC42" s="147"/>
      <c r="AD42" s="147"/>
      <c r="AE42" s="147"/>
      <c r="AF42" s="147"/>
      <c r="AG42" s="147" t="s">
        <v>105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1" x14ac:dyDescent="0.2">
      <c r="A43" s="179">
        <v>22</v>
      </c>
      <c r="B43" s="180" t="s">
        <v>167</v>
      </c>
      <c r="C43" s="187" t="s">
        <v>168</v>
      </c>
      <c r="D43" s="181" t="s">
        <v>101</v>
      </c>
      <c r="E43" s="182">
        <v>152.80000000000001</v>
      </c>
      <c r="F43" s="183"/>
      <c r="G43" s="184">
        <f t="shared" si="0"/>
        <v>0</v>
      </c>
      <c r="H43" s="158"/>
      <c r="I43" s="157">
        <f t="shared" si="1"/>
        <v>0</v>
      </c>
      <c r="J43" s="158"/>
      <c r="K43" s="157">
        <f t="shared" si="2"/>
        <v>0</v>
      </c>
      <c r="L43" s="157">
        <v>21</v>
      </c>
      <c r="M43" s="157">
        <f t="shared" si="3"/>
        <v>0</v>
      </c>
      <c r="N43" s="156">
        <v>0.34499999999999997</v>
      </c>
      <c r="O43" s="156">
        <f t="shared" si="4"/>
        <v>52.72</v>
      </c>
      <c r="P43" s="156">
        <v>0</v>
      </c>
      <c r="Q43" s="156">
        <f t="shared" si="5"/>
        <v>0</v>
      </c>
      <c r="R43" s="157"/>
      <c r="S43" s="157" t="s">
        <v>102</v>
      </c>
      <c r="T43" s="157" t="s">
        <v>102</v>
      </c>
      <c r="U43" s="157">
        <v>2.5999999999999999E-2</v>
      </c>
      <c r="V43" s="157">
        <f t="shared" si="6"/>
        <v>3.97</v>
      </c>
      <c r="W43" s="157"/>
      <c r="X43" s="157" t="s">
        <v>103</v>
      </c>
      <c r="Y43" s="157" t="s">
        <v>104</v>
      </c>
      <c r="Z43" s="147"/>
      <c r="AA43" s="147"/>
      <c r="AB43" s="147"/>
      <c r="AC43" s="147"/>
      <c r="AD43" s="147"/>
      <c r="AE43" s="147"/>
      <c r="AF43" s="147"/>
      <c r="AG43" s="147" t="s">
        <v>105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9">
        <v>23</v>
      </c>
      <c r="B44" s="180" t="s">
        <v>169</v>
      </c>
      <c r="C44" s="187" t="s">
        <v>170</v>
      </c>
      <c r="D44" s="181" t="s">
        <v>101</v>
      </c>
      <c r="E44" s="182">
        <v>0.9</v>
      </c>
      <c r="F44" s="183"/>
      <c r="G44" s="184">
        <f t="shared" si="0"/>
        <v>0</v>
      </c>
      <c r="H44" s="158"/>
      <c r="I44" s="157">
        <f t="shared" si="1"/>
        <v>0</v>
      </c>
      <c r="J44" s="158"/>
      <c r="K44" s="157">
        <f t="shared" si="2"/>
        <v>0</v>
      </c>
      <c r="L44" s="157">
        <v>21</v>
      </c>
      <c r="M44" s="157">
        <f t="shared" si="3"/>
        <v>0</v>
      </c>
      <c r="N44" s="156">
        <v>0.25335999999999997</v>
      </c>
      <c r="O44" s="156">
        <f t="shared" si="4"/>
        <v>0.23</v>
      </c>
      <c r="P44" s="156">
        <v>0</v>
      </c>
      <c r="Q44" s="156">
        <f t="shared" si="5"/>
        <v>0</v>
      </c>
      <c r="R44" s="157"/>
      <c r="S44" s="157" t="s">
        <v>102</v>
      </c>
      <c r="T44" s="157" t="s">
        <v>102</v>
      </c>
      <c r="U44" s="157">
        <v>0.14199999999999999</v>
      </c>
      <c r="V44" s="157">
        <f t="shared" si="6"/>
        <v>0.13</v>
      </c>
      <c r="W44" s="157"/>
      <c r="X44" s="157" t="s">
        <v>103</v>
      </c>
      <c r="Y44" s="157" t="s">
        <v>104</v>
      </c>
      <c r="Z44" s="147"/>
      <c r="AA44" s="147"/>
      <c r="AB44" s="147"/>
      <c r="AC44" s="147"/>
      <c r="AD44" s="147"/>
      <c r="AE44" s="147"/>
      <c r="AF44" s="147"/>
      <c r="AG44" s="147" t="s">
        <v>105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9">
        <v>24</v>
      </c>
      <c r="B45" s="180" t="s">
        <v>171</v>
      </c>
      <c r="C45" s="187" t="s">
        <v>172</v>
      </c>
      <c r="D45" s="181" t="s">
        <v>101</v>
      </c>
      <c r="E45" s="182">
        <v>0.9</v>
      </c>
      <c r="F45" s="183"/>
      <c r="G45" s="184">
        <f t="shared" si="0"/>
        <v>0</v>
      </c>
      <c r="H45" s="158"/>
      <c r="I45" s="157">
        <f t="shared" si="1"/>
        <v>0</v>
      </c>
      <c r="J45" s="158"/>
      <c r="K45" s="157">
        <f t="shared" si="2"/>
        <v>0</v>
      </c>
      <c r="L45" s="157">
        <v>21</v>
      </c>
      <c r="M45" s="157">
        <f t="shared" si="3"/>
        <v>0</v>
      </c>
      <c r="N45" s="156">
        <v>0.15382000000000001</v>
      </c>
      <c r="O45" s="156">
        <f t="shared" si="4"/>
        <v>0.14000000000000001</v>
      </c>
      <c r="P45" s="156">
        <v>0</v>
      </c>
      <c r="Q45" s="156">
        <f t="shared" si="5"/>
        <v>0</v>
      </c>
      <c r="R45" s="157"/>
      <c r="S45" s="157" t="s">
        <v>102</v>
      </c>
      <c r="T45" s="157" t="s">
        <v>102</v>
      </c>
      <c r="U45" s="157">
        <v>0.216</v>
      </c>
      <c r="V45" s="157">
        <f t="shared" si="6"/>
        <v>0.19</v>
      </c>
      <c r="W45" s="157"/>
      <c r="X45" s="157" t="s">
        <v>103</v>
      </c>
      <c r="Y45" s="157" t="s">
        <v>104</v>
      </c>
      <c r="Z45" s="147"/>
      <c r="AA45" s="147"/>
      <c r="AB45" s="147"/>
      <c r="AC45" s="147"/>
      <c r="AD45" s="147"/>
      <c r="AE45" s="147"/>
      <c r="AF45" s="147"/>
      <c r="AG45" s="147" t="s">
        <v>105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79">
        <v>25</v>
      </c>
      <c r="B46" s="180" t="s">
        <v>173</v>
      </c>
      <c r="C46" s="187" t="s">
        <v>174</v>
      </c>
      <c r="D46" s="181" t="s">
        <v>101</v>
      </c>
      <c r="E46" s="182">
        <v>152.80000000000001</v>
      </c>
      <c r="F46" s="183"/>
      <c r="G46" s="184">
        <f t="shared" si="0"/>
        <v>0</v>
      </c>
      <c r="H46" s="158"/>
      <c r="I46" s="157">
        <f t="shared" si="1"/>
        <v>0</v>
      </c>
      <c r="J46" s="158"/>
      <c r="K46" s="157">
        <f t="shared" si="2"/>
        <v>0</v>
      </c>
      <c r="L46" s="157">
        <v>21</v>
      </c>
      <c r="M46" s="157">
        <f t="shared" si="3"/>
        <v>0</v>
      </c>
      <c r="N46" s="156">
        <v>2.4E-2</v>
      </c>
      <c r="O46" s="156">
        <f t="shared" si="4"/>
        <v>3.67</v>
      </c>
      <c r="P46" s="156">
        <v>0</v>
      </c>
      <c r="Q46" s="156">
        <f t="shared" si="5"/>
        <v>0</v>
      </c>
      <c r="R46" s="157"/>
      <c r="S46" s="157" t="s">
        <v>175</v>
      </c>
      <c r="T46" s="157" t="s">
        <v>176</v>
      </c>
      <c r="U46" s="157">
        <v>0</v>
      </c>
      <c r="V46" s="157">
        <f t="shared" si="6"/>
        <v>0</v>
      </c>
      <c r="W46" s="157"/>
      <c r="X46" s="157" t="s">
        <v>103</v>
      </c>
      <c r="Y46" s="157" t="s">
        <v>104</v>
      </c>
      <c r="Z46" s="147"/>
      <c r="AA46" s="147"/>
      <c r="AB46" s="147"/>
      <c r="AC46" s="147"/>
      <c r="AD46" s="147"/>
      <c r="AE46" s="147"/>
      <c r="AF46" s="147"/>
      <c r="AG46" s="147" t="s">
        <v>105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3">
        <v>26</v>
      </c>
      <c r="B47" s="174" t="s">
        <v>177</v>
      </c>
      <c r="C47" s="188" t="s">
        <v>178</v>
      </c>
      <c r="D47" s="175" t="s">
        <v>101</v>
      </c>
      <c r="E47" s="176">
        <v>154.83000000000001</v>
      </c>
      <c r="F47" s="177"/>
      <c r="G47" s="178">
        <f t="shared" si="0"/>
        <v>0</v>
      </c>
      <c r="H47" s="158"/>
      <c r="I47" s="157">
        <f t="shared" si="1"/>
        <v>0</v>
      </c>
      <c r="J47" s="158"/>
      <c r="K47" s="157">
        <f t="shared" si="2"/>
        <v>0</v>
      </c>
      <c r="L47" s="157">
        <v>21</v>
      </c>
      <c r="M47" s="157">
        <f t="shared" si="3"/>
        <v>0</v>
      </c>
      <c r="N47" s="156">
        <v>2.4E-2</v>
      </c>
      <c r="O47" s="156">
        <f t="shared" si="4"/>
        <v>3.72</v>
      </c>
      <c r="P47" s="156">
        <v>0</v>
      </c>
      <c r="Q47" s="156">
        <f t="shared" si="5"/>
        <v>0</v>
      </c>
      <c r="R47" s="157"/>
      <c r="S47" s="157" t="s">
        <v>175</v>
      </c>
      <c r="T47" s="157" t="s">
        <v>176</v>
      </c>
      <c r="U47" s="157">
        <v>0</v>
      </c>
      <c r="V47" s="157">
        <f t="shared" si="6"/>
        <v>0</v>
      </c>
      <c r="W47" s="157"/>
      <c r="X47" s="157" t="s">
        <v>103</v>
      </c>
      <c r="Y47" s="157" t="s">
        <v>104</v>
      </c>
      <c r="Z47" s="147"/>
      <c r="AA47" s="147"/>
      <c r="AB47" s="147"/>
      <c r="AC47" s="147"/>
      <c r="AD47" s="147"/>
      <c r="AE47" s="147"/>
      <c r="AF47" s="147"/>
      <c r="AG47" s="147" t="s">
        <v>105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189" t="s">
        <v>179</v>
      </c>
      <c r="D48" s="159"/>
      <c r="E48" s="160">
        <v>152.80000000000001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117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9" t="s">
        <v>180</v>
      </c>
      <c r="D49" s="159"/>
      <c r="E49" s="160">
        <v>2.0299999999999998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117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x14ac:dyDescent="0.2">
      <c r="A50" s="166" t="s">
        <v>97</v>
      </c>
      <c r="B50" s="167" t="s">
        <v>60</v>
      </c>
      <c r="C50" s="186" t="s">
        <v>61</v>
      </c>
      <c r="D50" s="168"/>
      <c r="E50" s="169"/>
      <c r="F50" s="170"/>
      <c r="G50" s="171">
        <f>SUMIF(AG51:AG76,"&lt;&gt;NOR",G51:G76)</f>
        <v>0</v>
      </c>
      <c r="H50" s="165"/>
      <c r="I50" s="165">
        <f>SUM(I51:I76)</f>
        <v>0</v>
      </c>
      <c r="J50" s="165"/>
      <c r="K50" s="165">
        <f>SUM(K51:K76)</f>
        <v>0</v>
      </c>
      <c r="L50" s="165"/>
      <c r="M50" s="165">
        <f>SUM(M51:M76)</f>
        <v>0</v>
      </c>
      <c r="N50" s="164"/>
      <c r="O50" s="164">
        <f>SUM(O51:O76)</f>
        <v>0</v>
      </c>
      <c r="P50" s="164"/>
      <c r="Q50" s="164">
        <f>SUM(Q51:Q76)</f>
        <v>0</v>
      </c>
      <c r="R50" s="165"/>
      <c r="S50" s="165"/>
      <c r="T50" s="165"/>
      <c r="U50" s="165"/>
      <c r="V50" s="165">
        <f>SUM(V51:V76)</f>
        <v>0</v>
      </c>
      <c r="W50" s="165"/>
      <c r="X50" s="165"/>
      <c r="Y50" s="165"/>
      <c r="AG50" t="s">
        <v>98</v>
      </c>
    </row>
    <row r="51" spans="1:60" outlineLevel="1" x14ac:dyDescent="0.2">
      <c r="A51" s="173">
        <v>27</v>
      </c>
      <c r="B51" s="174" t="s">
        <v>181</v>
      </c>
      <c r="C51" s="188" t="s">
        <v>182</v>
      </c>
      <c r="D51" s="175" t="s">
        <v>183</v>
      </c>
      <c r="E51" s="176">
        <v>3</v>
      </c>
      <c r="F51" s="177"/>
      <c r="G51" s="178">
        <f>ROUND(E51*F51,2)</f>
        <v>0</v>
      </c>
      <c r="H51" s="158"/>
      <c r="I51" s="157">
        <f>ROUND(E51*H51,2)</f>
        <v>0</v>
      </c>
      <c r="J51" s="158"/>
      <c r="K51" s="157">
        <f>ROUND(E51*J51,2)</f>
        <v>0</v>
      </c>
      <c r="L51" s="157">
        <v>21</v>
      </c>
      <c r="M51" s="157">
        <f>G51*(1+L51/100)</f>
        <v>0</v>
      </c>
      <c r="N51" s="156">
        <v>0</v>
      </c>
      <c r="O51" s="156">
        <f>ROUND(E51*N51,2)</f>
        <v>0</v>
      </c>
      <c r="P51" s="156">
        <v>0</v>
      </c>
      <c r="Q51" s="156">
        <f>ROUND(E51*P51,2)</f>
        <v>0</v>
      </c>
      <c r="R51" s="157"/>
      <c r="S51" s="157" t="s">
        <v>175</v>
      </c>
      <c r="T51" s="157" t="s">
        <v>176</v>
      </c>
      <c r="U51" s="157">
        <v>0</v>
      </c>
      <c r="V51" s="157">
        <f>ROUND(E51*U51,2)</f>
        <v>0</v>
      </c>
      <c r="W51" s="157"/>
      <c r="X51" s="157" t="s">
        <v>103</v>
      </c>
      <c r="Y51" s="157" t="s">
        <v>104</v>
      </c>
      <c r="Z51" s="147"/>
      <c r="AA51" s="147"/>
      <c r="AB51" s="147"/>
      <c r="AC51" s="147"/>
      <c r="AD51" s="147"/>
      <c r="AE51" s="147"/>
      <c r="AF51" s="147"/>
      <c r="AG51" s="147" t="s">
        <v>105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189" t="s">
        <v>184</v>
      </c>
      <c r="D52" s="159"/>
      <c r="E52" s="160">
        <v>3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117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73">
        <v>28</v>
      </c>
      <c r="B53" s="174" t="s">
        <v>185</v>
      </c>
      <c r="C53" s="188" t="s">
        <v>186</v>
      </c>
      <c r="D53" s="175" t="s">
        <v>183</v>
      </c>
      <c r="E53" s="176">
        <v>4</v>
      </c>
      <c r="F53" s="177"/>
      <c r="G53" s="178">
        <f>ROUND(E53*F53,2)</f>
        <v>0</v>
      </c>
      <c r="H53" s="158"/>
      <c r="I53" s="157">
        <f>ROUND(E53*H53,2)</f>
        <v>0</v>
      </c>
      <c r="J53" s="158"/>
      <c r="K53" s="157">
        <f>ROUND(E53*J53,2)</f>
        <v>0</v>
      </c>
      <c r="L53" s="157">
        <v>21</v>
      </c>
      <c r="M53" s="157">
        <f>G53*(1+L53/100)</f>
        <v>0</v>
      </c>
      <c r="N53" s="156">
        <v>0</v>
      </c>
      <c r="O53" s="156">
        <f>ROUND(E53*N53,2)</f>
        <v>0</v>
      </c>
      <c r="P53" s="156">
        <v>0</v>
      </c>
      <c r="Q53" s="156">
        <f>ROUND(E53*P53,2)</f>
        <v>0</v>
      </c>
      <c r="R53" s="157"/>
      <c r="S53" s="157" t="s">
        <v>175</v>
      </c>
      <c r="T53" s="157" t="s">
        <v>176</v>
      </c>
      <c r="U53" s="157">
        <v>0</v>
      </c>
      <c r="V53" s="157">
        <f>ROUND(E53*U53,2)</f>
        <v>0</v>
      </c>
      <c r="W53" s="157"/>
      <c r="X53" s="157" t="s">
        <v>103</v>
      </c>
      <c r="Y53" s="157" t="s">
        <v>104</v>
      </c>
      <c r="Z53" s="147"/>
      <c r="AA53" s="147"/>
      <c r="AB53" s="147"/>
      <c r="AC53" s="147"/>
      <c r="AD53" s="147"/>
      <c r="AE53" s="147"/>
      <c r="AF53" s="147"/>
      <c r="AG53" s="147" t="s">
        <v>105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189" t="s">
        <v>187</v>
      </c>
      <c r="D54" s="159"/>
      <c r="E54" s="160">
        <v>4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117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73">
        <v>29</v>
      </c>
      <c r="B55" s="174" t="s">
        <v>188</v>
      </c>
      <c r="C55" s="188" t="s">
        <v>189</v>
      </c>
      <c r="D55" s="175" t="s">
        <v>183</v>
      </c>
      <c r="E55" s="176">
        <v>2</v>
      </c>
      <c r="F55" s="177"/>
      <c r="G55" s="178">
        <f>ROUND(E55*F55,2)</f>
        <v>0</v>
      </c>
      <c r="H55" s="158"/>
      <c r="I55" s="157">
        <f>ROUND(E55*H55,2)</f>
        <v>0</v>
      </c>
      <c r="J55" s="158"/>
      <c r="K55" s="157">
        <f>ROUND(E55*J55,2)</f>
        <v>0</v>
      </c>
      <c r="L55" s="157">
        <v>21</v>
      </c>
      <c r="M55" s="157">
        <f>G55*(1+L55/100)</f>
        <v>0</v>
      </c>
      <c r="N55" s="156">
        <v>0</v>
      </c>
      <c r="O55" s="156">
        <f>ROUND(E55*N55,2)</f>
        <v>0</v>
      </c>
      <c r="P55" s="156">
        <v>0</v>
      </c>
      <c r="Q55" s="156">
        <f>ROUND(E55*P55,2)</f>
        <v>0</v>
      </c>
      <c r="R55" s="157"/>
      <c r="S55" s="157" t="s">
        <v>175</v>
      </c>
      <c r="T55" s="157" t="s">
        <v>176</v>
      </c>
      <c r="U55" s="157">
        <v>0</v>
      </c>
      <c r="V55" s="157">
        <f>ROUND(E55*U55,2)</f>
        <v>0</v>
      </c>
      <c r="W55" s="157"/>
      <c r="X55" s="157" t="s">
        <v>103</v>
      </c>
      <c r="Y55" s="157" t="s">
        <v>104</v>
      </c>
      <c r="Z55" s="147"/>
      <c r="AA55" s="147"/>
      <c r="AB55" s="147"/>
      <c r="AC55" s="147"/>
      <c r="AD55" s="147"/>
      <c r="AE55" s="147"/>
      <c r="AF55" s="147"/>
      <c r="AG55" s="147" t="s">
        <v>105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4"/>
      <c r="B56" s="155"/>
      <c r="C56" s="189" t="s">
        <v>190</v>
      </c>
      <c r="D56" s="159"/>
      <c r="E56" s="160">
        <v>2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117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73">
        <v>30</v>
      </c>
      <c r="B57" s="174" t="s">
        <v>191</v>
      </c>
      <c r="C57" s="188" t="s">
        <v>192</v>
      </c>
      <c r="D57" s="175" t="s">
        <v>183</v>
      </c>
      <c r="E57" s="176">
        <v>1</v>
      </c>
      <c r="F57" s="177"/>
      <c r="G57" s="178">
        <f>ROUND(E57*F57,2)</f>
        <v>0</v>
      </c>
      <c r="H57" s="158"/>
      <c r="I57" s="157">
        <f>ROUND(E57*H57,2)</f>
        <v>0</v>
      </c>
      <c r="J57" s="158"/>
      <c r="K57" s="157">
        <f>ROUND(E57*J57,2)</f>
        <v>0</v>
      </c>
      <c r="L57" s="157">
        <v>21</v>
      </c>
      <c r="M57" s="157">
        <f>G57*(1+L57/100)</f>
        <v>0</v>
      </c>
      <c r="N57" s="156">
        <v>0</v>
      </c>
      <c r="O57" s="156">
        <f>ROUND(E57*N57,2)</f>
        <v>0</v>
      </c>
      <c r="P57" s="156">
        <v>0</v>
      </c>
      <c r="Q57" s="156">
        <f>ROUND(E57*P57,2)</f>
        <v>0</v>
      </c>
      <c r="R57" s="157"/>
      <c r="S57" s="157" t="s">
        <v>175</v>
      </c>
      <c r="T57" s="157" t="s">
        <v>176</v>
      </c>
      <c r="U57" s="157">
        <v>0</v>
      </c>
      <c r="V57" s="157">
        <f>ROUND(E57*U57,2)</f>
        <v>0</v>
      </c>
      <c r="W57" s="157"/>
      <c r="X57" s="157" t="s">
        <v>103</v>
      </c>
      <c r="Y57" s="157" t="s">
        <v>104</v>
      </c>
      <c r="Z57" s="147"/>
      <c r="AA57" s="147"/>
      <c r="AB57" s="147"/>
      <c r="AC57" s="147"/>
      <c r="AD57" s="147"/>
      <c r="AE57" s="147"/>
      <c r="AF57" s="147"/>
      <c r="AG57" s="147" t="s">
        <v>105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2" x14ac:dyDescent="0.2">
      <c r="A58" s="154"/>
      <c r="B58" s="155"/>
      <c r="C58" s="189" t="s">
        <v>193</v>
      </c>
      <c r="D58" s="159"/>
      <c r="E58" s="160">
        <v>1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117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3">
        <v>31</v>
      </c>
      <c r="B59" s="174" t="s">
        <v>194</v>
      </c>
      <c r="C59" s="188" t="s">
        <v>195</v>
      </c>
      <c r="D59" s="175" t="s">
        <v>183</v>
      </c>
      <c r="E59" s="176">
        <v>1</v>
      </c>
      <c r="F59" s="177"/>
      <c r="G59" s="178">
        <f>ROUND(E59*F59,2)</f>
        <v>0</v>
      </c>
      <c r="H59" s="158"/>
      <c r="I59" s="157">
        <f>ROUND(E59*H59,2)</f>
        <v>0</v>
      </c>
      <c r="J59" s="158"/>
      <c r="K59" s="157">
        <f>ROUND(E59*J59,2)</f>
        <v>0</v>
      </c>
      <c r="L59" s="157">
        <v>21</v>
      </c>
      <c r="M59" s="157">
        <f>G59*(1+L59/100)</f>
        <v>0</v>
      </c>
      <c r="N59" s="156">
        <v>0</v>
      </c>
      <c r="O59" s="156">
        <f>ROUND(E59*N59,2)</f>
        <v>0</v>
      </c>
      <c r="P59" s="156">
        <v>0</v>
      </c>
      <c r="Q59" s="156">
        <f>ROUND(E59*P59,2)</f>
        <v>0</v>
      </c>
      <c r="R59" s="157"/>
      <c r="S59" s="157" t="s">
        <v>175</v>
      </c>
      <c r="T59" s="157" t="s">
        <v>176</v>
      </c>
      <c r="U59" s="157">
        <v>0</v>
      </c>
      <c r="V59" s="157">
        <f>ROUND(E59*U59,2)</f>
        <v>0</v>
      </c>
      <c r="W59" s="157"/>
      <c r="X59" s="157" t="s">
        <v>103</v>
      </c>
      <c r="Y59" s="157" t="s">
        <v>104</v>
      </c>
      <c r="Z59" s="147"/>
      <c r="AA59" s="147"/>
      <c r="AB59" s="147"/>
      <c r="AC59" s="147"/>
      <c r="AD59" s="147"/>
      <c r="AE59" s="147"/>
      <c r="AF59" s="147"/>
      <c r="AG59" s="147" t="s">
        <v>105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">
      <c r="A60" s="154"/>
      <c r="B60" s="155"/>
      <c r="C60" s="189" t="s">
        <v>196</v>
      </c>
      <c r="D60" s="159"/>
      <c r="E60" s="160">
        <v>1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117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73">
        <v>32</v>
      </c>
      <c r="B61" s="174" t="s">
        <v>197</v>
      </c>
      <c r="C61" s="188" t="s">
        <v>198</v>
      </c>
      <c r="D61" s="175" t="s">
        <v>183</v>
      </c>
      <c r="E61" s="176">
        <v>1</v>
      </c>
      <c r="F61" s="177"/>
      <c r="G61" s="178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56">
        <v>0</v>
      </c>
      <c r="O61" s="156">
        <f>ROUND(E61*N61,2)</f>
        <v>0</v>
      </c>
      <c r="P61" s="156">
        <v>0</v>
      </c>
      <c r="Q61" s="156">
        <f>ROUND(E61*P61,2)</f>
        <v>0</v>
      </c>
      <c r="R61" s="157"/>
      <c r="S61" s="157" t="s">
        <v>175</v>
      </c>
      <c r="T61" s="157" t="s">
        <v>176</v>
      </c>
      <c r="U61" s="157">
        <v>0</v>
      </c>
      <c r="V61" s="157">
        <f>ROUND(E61*U61,2)</f>
        <v>0</v>
      </c>
      <c r="W61" s="157"/>
      <c r="X61" s="157" t="s">
        <v>103</v>
      </c>
      <c r="Y61" s="157" t="s">
        <v>104</v>
      </c>
      <c r="Z61" s="147"/>
      <c r="AA61" s="147"/>
      <c r="AB61" s="147"/>
      <c r="AC61" s="147"/>
      <c r="AD61" s="147"/>
      <c r="AE61" s="147"/>
      <c r="AF61" s="147"/>
      <c r="AG61" s="147" t="s">
        <v>105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89" t="s">
        <v>199</v>
      </c>
      <c r="D62" s="159"/>
      <c r="E62" s="160">
        <v>1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117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3">
        <v>33</v>
      </c>
      <c r="B63" s="174" t="s">
        <v>200</v>
      </c>
      <c r="C63" s="188" t="s">
        <v>201</v>
      </c>
      <c r="D63" s="175" t="s">
        <v>183</v>
      </c>
      <c r="E63" s="176">
        <v>1</v>
      </c>
      <c r="F63" s="177"/>
      <c r="G63" s="178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6">
        <v>0</v>
      </c>
      <c r="O63" s="156">
        <f>ROUND(E63*N63,2)</f>
        <v>0</v>
      </c>
      <c r="P63" s="156">
        <v>0</v>
      </c>
      <c r="Q63" s="156">
        <f>ROUND(E63*P63,2)</f>
        <v>0</v>
      </c>
      <c r="R63" s="157"/>
      <c r="S63" s="157" t="s">
        <v>175</v>
      </c>
      <c r="T63" s="157" t="s">
        <v>176</v>
      </c>
      <c r="U63" s="157">
        <v>0</v>
      </c>
      <c r="V63" s="157">
        <f>ROUND(E63*U63,2)</f>
        <v>0</v>
      </c>
      <c r="W63" s="157"/>
      <c r="X63" s="157" t="s">
        <v>103</v>
      </c>
      <c r="Y63" s="157" t="s">
        <v>104</v>
      </c>
      <c r="Z63" s="147"/>
      <c r="AA63" s="147"/>
      <c r="AB63" s="147"/>
      <c r="AC63" s="147"/>
      <c r="AD63" s="147"/>
      <c r="AE63" s="147"/>
      <c r="AF63" s="147"/>
      <c r="AG63" s="147" t="s">
        <v>105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2" x14ac:dyDescent="0.2">
      <c r="A64" s="154"/>
      <c r="B64" s="155"/>
      <c r="C64" s="189" t="s">
        <v>202</v>
      </c>
      <c r="D64" s="159"/>
      <c r="E64" s="160">
        <v>1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117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3">
        <v>34</v>
      </c>
      <c r="B65" s="174" t="s">
        <v>203</v>
      </c>
      <c r="C65" s="188" t="s">
        <v>204</v>
      </c>
      <c r="D65" s="175" t="s">
        <v>183</v>
      </c>
      <c r="E65" s="176">
        <v>1</v>
      </c>
      <c r="F65" s="177"/>
      <c r="G65" s="178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56">
        <v>0</v>
      </c>
      <c r="O65" s="156">
        <f>ROUND(E65*N65,2)</f>
        <v>0</v>
      </c>
      <c r="P65" s="156">
        <v>0</v>
      </c>
      <c r="Q65" s="156">
        <f>ROUND(E65*P65,2)</f>
        <v>0</v>
      </c>
      <c r="R65" s="157"/>
      <c r="S65" s="157" t="s">
        <v>175</v>
      </c>
      <c r="T65" s="157" t="s">
        <v>176</v>
      </c>
      <c r="U65" s="157">
        <v>0</v>
      </c>
      <c r="V65" s="157">
        <f>ROUND(E65*U65,2)</f>
        <v>0</v>
      </c>
      <c r="W65" s="157"/>
      <c r="X65" s="157" t="s">
        <v>103</v>
      </c>
      <c r="Y65" s="157" t="s">
        <v>104</v>
      </c>
      <c r="Z65" s="147"/>
      <c r="AA65" s="147"/>
      <c r="AB65" s="147"/>
      <c r="AC65" s="147"/>
      <c r="AD65" s="147"/>
      <c r="AE65" s="147"/>
      <c r="AF65" s="147"/>
      <c r="AG65" s="147" t="s">
        <v>105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89" t="s">
        <v>205</v>
      </c>
      <c r="D66" s="159"/>
      <c r="E66" s="160">
        <v>1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117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3">
        <v>35</v>
      </c>
      <c r="B67" s="174" t="s">
        <v>206</v>
      </c>
      <c r="C67" s="188" t="s">
        <v>207</v>
      </c>
      <c r="D67" s="175" t="s">
        <v>183</v>
      </c>
      <c r="E67" s="176">
        <v>2</v>
      </c>
      <c r="F67" s="177"/>
      <c r="G67" s="178">
        <f>ROUND(E67*F67,2)</f>
        <v>0</v>
      </c>
      <c r="H67" s="158"/>
      <c r="I67" s="157">
        <f>ROUND(E67*H67,2)</f>
        <v>0</v>
      </c>
      <c r="J67" s="158"/>
      <c r="K67" s="157">
        <f>ROUND(E67*J67,2)</f>
        <v>0</v>
      </c>
      <c r="L67" s="157">
        <v>21</v>
      </c>
      <c r="M67" s="157">
        <f>G67*(1+L67/100)</f>
        <v>0</v>
      </c>
      <c r="N67" s="156">
        <v>0</v>
      </c>
      <c r="O67" s="156">
        <f>ROUND(E67*N67,2)</f>
        <v>0</v>
      </c>
      <c r="P67" s="156">
        <v>0</v>
      </c>
      <c r="Q67" s="156">
        <f>ROUND(E67*P67,2)</f>
        <v>0</v>
      </c>
      <c r="R67" s="157"/>
      <c r="S67" s="157" t="s">
        <v>175</v>
      </c>
      <c r="T67" s="157" t="s">
        <v>176</v>
      </c>
      <c r="U67" s="157">
        <v>0</v>
      </c>
      <c r="V67" s="157">
        <f>ROUND(E67*U67,2)</f>
        <v>0</v>
      </c>
      <c r="W67" s="157"/>
      <c r="X67" s="157" t="s">
        <v>103</v>
      </c>
      <c r="Y67" s="157" t="s">
        <v>104</v>
      </c>
      <c r="Z67" s="147"/>
      <c r="AA67" s="147"/>
      <c r="AB67" s="147"/>
      <c r="AC67" s="147"/>
      <c r="AD67" s="147"/>
      <c r="AE67" s="147"/>
      <c r="AF67" s="147"/>
      <c r="AG67" s="147" t="s">
        <v>105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">
      <c r="A68" s="154"/>
      <c r="B68" s="155"/>
      <c r="C68" s="189" t="s">
        <v>208</v>
      </c>
      <c r="D68" s="159"/>
      <c r="E68" s="160">
        <v>2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117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3">
        <v>36</v>
      </c>
      <c r="B69" s="174" t="s">
        <v>209</v>
      </c>
      <c r="C69" s="188" t="s">
        <v>210</v>
      </c>
      <c r="D69" s="175" t="s">
        <v>183</v>
      </c>
      <c r="E69" s="176">
        <v>1</v>
      </c>
      <c r="F69" s="177"/>
      <c r="G69" s="178">
        <f>ROUND(E69*F69,2)</f>
        <v>0</v>
      </c>
      <c r="H69" s="158"/>
      <c r="I69" s="157">
        <f>ROUND(E69*H69,2)</f>
        <v>0</v>
      </c>
      <c r="J69" s="158"/>
      <c r="K69" s="157">
        <f>ROUND(E69*J69,2)</f>
        <v>0</v>
      </c>
      <c r="L69" s="157">
        <v>21</v>
      </c>
      <c r="M69" s="157">
        <f>G69*(1+L69/100)</f>
        <v>0</v>
      </c>
      <c r="N69" s="156">
        <v>0</v>
      </c>
      <c r="O69" s="156">
        <f>ROUND(E69*N69,2)</f>
        <v>0</v>
      </c>
      <c r="P69" s="156">
        <v>0</v>
      </c>
      <c r="Q69" s="156">
        <f>ROUND(E69*P69,2)</f>
        <v>0</v>
      </c>
      <c r="R69" s="157"/>
      <c r="S69" s="157" t="s">
        <v>175</v>
      </c>
      <c r="T69" s="157" t="s">
        <v>176</v>
      </c>
      <c r="U69" s="157">
        <v>0</v>
      </c>
      <c r="V69" s="157">
        <f>ROUND(E69*U69,2)</f>
        <v>0</v>
      </c>
      <c r="W69" s="157"/>
      <c r="X69" s="157" t="s">
        <v>103</v>
      </c>
      <c r="Y69" s="157" t="s">
        <v>104</v>
      </c>
      <c r="Z69" s="147"/>
      <c r="AA69" s="147"/>
      <c r="AB69" s="147"/>
      <c r="AC69" s="147"/>
      <c r="AD69" s="147"/>
      <c r="AE69" s="147"/>
      <c r="AF69" s="147"/>
      <c r="AG69" s="147" t="s">
        <v>105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89" t="s">
        <v>211</v>
      </c>
      <c r="D70" s="159"/>
      <c r="E70" s="160">
        <v>1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117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3">
        <v>37</v>
      </c>
      <c r="B71" s="174" t="s">
        <v>212</v>
      </c>
      <c r="C71" s="188" t="s">
        <v>213</v>
      </c>
      <c r="D71" s="175" t="s">
        <v>183</v>
      </c>
      <c r="E71" s="176">
        <v>1</v>
      </c>
      <c r="F71" s="177"/>
      <c r="G71" s="178">
        <f>ROUND(E71*F71,2)</f>
        <v>0</v>
      </c>
      <c r="H71" s="158"/>
      <c r="I71" s="157">
        <f>ROUND(E71*H71,2)</f>
        <v>0</v>
      </c>
      <c r="J71" s="158"/>
      <c r="K71" s="157">
        <f>ROUND(E71*J71,2)</f>
        <v>0</v>
      </c>
      <c r="L71" s="157">
        <v>21</v>
      </c>
      <c r="M71" s="157">
        <f>G71*(1+L71/100)</f>
        <v>0</v>
      </c>
      <c r="N71" s="156">
        <v>0</v>
      </c>
      <c r="O71" s="156">
        <f>ROUND(E71*N71,2)</f>
        <v>0</v>
      </c>
      <c r="P71" s="156">
        <v>0</v>
      </c>
      <c r="Q71" s="156">
        <f>ROUND(E71*P71,2)</f>
        <v>0</v>
      </c>
      <c r="R71" s="157"/>
      <c r="S71" s="157" t="s">
        <v>175</v>
      </c>
      <c r="T71" s="157" t="s">
        <v>176</v>
      </c>
      <c r="U71" s="157">
        <v>0</v>
      </c>
      <c r="V71" s="157">
        <f>ROUND(E71*U71,2)</f>
        <v>0</v>
      </c>
      <c r="W71" s="157"/>
      <c r="X71" s="157" t="s">
        <v>103</v>
      </c>
      <c r="Y71" s="157" t="s">
        <v>104</v>
      </c>
      <c r="Z71" s="147"/>
      <c r="AA71" s="147"/>
      <c r="AB71" s="147"/>
      <c r="AC71" s="147"/>
      <c r="AD71" s="147"/>
      <c r="AE71" s="147"/>
      <c r="AF71" s="147"/>
      <c r="AG71" s="147" t="s">
        <v>105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2" x14ac:dyDescent="0.2">
      <c r="A72" s="154"/>
      <c r="B72" s="155"/>
      <c r="C72" s="189" t="s">
        <v>214</v>
      </c>
      <c r="D72" s="159"/>
      <c r="E72" s="160">
        <v>1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117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73">
        <v>38</v>
      </c>
      <c r="B73" s="174" t="s">
        <v>215</v>
      </c>
      <c r="C73" s="188" t="s">
        <v>216</v>
      </c>
      <c r="D73" s="175" t="s">
        <v>183</v>
      </c>
      <c r="E73" s="176">
        <v>1</v>
      </c>
      <c r="F73" s="177"/>
      <c r="G73" s="178">
        <f>ROUND(E73*F73,2)</f>
        <v>0</v>
      </c>
      <c r="H73" s="158"/>
      <c r="I73" s="157">
        <f>ROUND(E73*H73,2)</f>
        <v>0</v>
      </c>
      <c r="J73" s="158"/>
      <c r="K73" s="157">
        <f>ROUND(E73*J73,2)</f>
        <v>0</v>
      </c>
      <c r="L73" s="157">
        <v>21</v>
      </c>
      <c r="M73" s="157">
        <f>G73*(1+L73/100)</f>
        <v>0</v>
      </c>
      <c r="N73" s="156">
        <v>0</v>
      </c>
      <c r="O73" s="156">
        <f>ROUND(E73*N73,2)</f>
        <v>0</v>
      </c>
      <c r="P73" s="156">
        <v>0</v>
      </c>
      <c r="Q73" s="156">
        <f>ROUND(E73*P73,2)</f>
        <v>0</v>
      </c>
      <c r="R73" s="157"/>
      <c r="S73" s="157" t="s">
        <v>175</v>
      </c>
      <c r="T73" s="157" t="s">
        <v>176</v>
      </c>
      <c r="U73" s="157">
        <v>0</v>
      </c>
      <c r="V73" s="157">
        <f>ROUND(E73*U73,2)</f>
        <v>0</v>
      </c>
      <c r="W73" s="157"/>
      <c r="X73" s="157" t="s">
        <v>103</v>
      </c>
      <c r="Y73" s="157" t="s">
        <v>104</v>
      </c>
      <c r="Z73" s="147"/>
      <c r="AA73" s="147"/>
      <c r="AB73" s="147"/>
      <c r="AC73" s="147"/>
      <c r="AD73" s="147"/>
      <c r="AE73" s="147"/>
      <c r="AF73" s="147"/>
      <c r="AG73" s="147" t="s">
        <v>105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2" x14ac:dyDescent="0.2">
      <c r="A74" s="154"/>
      <c r="B74" s="155"/>
      <c r="C74" s="189" t="s">
        <v>217</v>
      </c>
      <c r="D74" s="159"/>
      <c r="E74" s="160">
        <v>1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117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79">
        <v>39</v>
      </c>
      <c r="B75" s="180" t="s">
        <v>218</v>
      </c>
      <c r="C75" s="187" t="s">
        <v>219</v>
      </c>
      <c r="D75" s="181" t="s">
        <v>220</v>
      </c>
      <c r="E75" s="182">
        <v>1</v>
      </c>
      <c r="F75" s="183"/>
      <c r="G75" s="184">
        <f>ROUND(E75*F75,2)</f>
        <v>0</v>
      </c>
      <c r="H75" s="158"/>
      <c r="I75" s="157">
        <f>ROUND(E75*H75,2)</f>
        <v>0</v>
      </c>
      <c r="J75" s="158"/>
      <c r="K75" s="157">
        <f>ROUND(E75*J75,2)</f>
        <v>0</v>
      </c>
      <c r="L75" s="157">
        <v>21</v>
      </c>
      <c r="M75" s="157">
        <f>G75*(1+L75/100)</f>
        <v>0</v>
      </c>
      <c r="N75" s="156">
        <v>0</v>
      </c>
      <c r="O75" s="156">
        <f>ROUND(E75*N75,2)</f>
        <v>0</v>
      </c>
      <c r="P75" s="156">
        <v>0</v>
      </c>
      <c r="Q75" s="156">
        <f>ROUND(E75*P75,2)</f>
        <v>0</v>
      </c>
      <c r="R75" s="157"/>
      <c r="S75" s="157" t="s">
        <v>175</v>
      </c>
      <c r="T75" s="157" t="s">
        <v>176</v>
      </c>
      <c r="U75" s="157">
        <v>0</v>
      </c>
      <c r="V75" s="157">
        <f>ROUND(E75*U75,2)</f>
        <v>0</v>
      </c>
      <c r="W75" s="157"/>
      <c r="X75" s="157" t="s">
        <v>103</v>
      </c>
      <c r="Y75" s="157" t="s">
        <v>104</v>
      </c>
      <c r="Z75" s="147"/>
      <c r="AA75" s="147"/>
      <c r="AB75" s="147"/>
      <c r="AC75" s="147"/>
      <c r="AD75" s="147"/>
      <c r="AE75" s="147"/>
      <c r="AF75" s="147"/>
      <c r="AG75" s="147" t="s">
        <v>105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1" x14ac:dyDescent="0.2">
      <c r="A76" s="179">
        <v>40</v>
      </c>
      <c r="B76" s="180" t="s">
        <v>221</v>
      </c>
      <c r="C76" s="187" t="s">
        <v>222</v>
      </c>
      <c r="D76" s="181" t="s">
        <v>220</v>
      </c>
      <c r="E76" s="182">
        <v>1</v>
      </c>
      <c r="F76" s="183"/>
      <c r="G76" s="184">
        <f>ROUND(E76*F76,2)</f>
        <v>0</v>
      </c>
      <c r="H76" s="158"/>
      <c r="I76" s="157">
        <f>ROUND(E76*H76,2)</f>
        <v>0</v>
      </c>
      <c r="J76" s="158"/>
      <c r="K76" s="157">
        <f>ROUND(E76*J76,2)</f>
        <v>0</v>
      </c>
      <c r="L76" s="157">
        <v>21</v>
      </c>
      <c r="M76" s="157">
        <f>G76*(1+L76/100)</f>
        <v>0</v>
      </c>
      <c r="N76" s="156">
        <v>0</v>
      </c>
      <c r="O76" s="156">
        <f>ROUND(E76*N76,2)</f>
        <v>0</v>
      </c>
      <c r="P76" s="156">
        <v>0</v>
      </c>
      <c r="Q76" s="156">
        <f>ROUND(E76*P76,2)</f>
        <v>0</v>
      </c>
      <c r="R76" s="157"/>
      <c r="S76" s="157" t="s">
        <v>175</v>
      </c>
      <c r="T76" s="157" t="s">
        <v>176</v>
      </c>
      <c r="U76" s="157">
        <v>0</v>
      </c>
      <c r="V76" s="157">
        <f>ROUND(E76*U76,2)</f>
        <v>0</v>
      </c>
      <c r="W76" s="157"/>
      <c r="X76" s="157" t="s">
        <v>103</v>
      </c>
      <c r="Y76" s="157" t="s">
        <v>104</v>
      </c>
      <c r="Z76" s="147"/>
      <c r="AA76" s="147"/>
      <c r="AB76" s="147"/>
      <c r="AC76" s="147"/>
      <c r="AD76" s="147"/>
      <c r="AE76" s="147"/>
      <c r="AF76" s="147"/>
      <c r="AG76" s="147" t="s">
        <v>105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x14ac:dyDescent="0.2">
      <c r="A77" s="166" t="s">
        <v>97</v>
      </c>
      <c r="B77" s="167" t="s">
        <v>62</v>
      </c>
      <c r="C77" s="186" t="s">
        <v>63</v>
      </c>
      <c r="D77" s="168"/>
      <c r="E77" s="169"/>
      <c r="F77" s="170"/>
      <c r="G77" s="171">
        <f>SUMIF(AG78:AG81,"&lt;&gt;NOR",G78:G81)</f>
        <v>0</v>
      </c>
      <c r="H77" s="165"/>
      <c r="I77" s="165">
        <f>SUM(I78:I81)</f>
        <v>0</v>
      </c>
      <c r="J77" s="165"/>
      <c r="K77" s="165">
        <f>SUM(K78:K81)</f>
        <v>0</v>
      </c>
      <c r="L77" s="165"/>
      <c r="M77" s="165">
        <f>SUM(M78:M81)</f>
        <v>0</v>
      </c>
      <c r="N77" s="164"/>
      <c r="O77" s="164">
        <f>SUM(O78:O81)</f>
        <v>7.79</v>
      </c>
      <c r="P77" s="164"/>
      <c r="Q77" s="164">
        <f>SUM(Q78:Q81)</f>
        <v>0</v>
      </c>
      <c r="R77" s="165"/>
      <c r="S77" s="165"/>
      <c r="T77" s="165"/>
      <c r="U77" s="165"/>
      <c r="V77" s="165">
        <f>SUM(V78:V81)</f>
        <v>6.75</v>
      </c>
      <c r="W77" s="165"/>
      <c r="X77" s="165"/>
      <c r="Y77" s="165"/>
      <c r="AG77" t="s">
        <v>98</v>
      </c>
    </row>
    <row r="78" spans="1:60" ht="22.5" outlineLevel="1" x14ac:dyDescent="0.2">
      <c r="A78" s="173">
        <v>41</v>
      </c>
      <c r="B78" s="174" t="s">
        <v>223</v>
      </c>
      <c r="C78" s="188" t="s">
        <v>224</v>
      </c>
      <c r="D78" s="175" t="s">
        <v>112</v>
      </c>
      <c r="E78" s="176">
        <v>40.6</v>
      </c>
      <c r="F78" s="177"/>
      <c r="G78" s="178">
        <f>ROUND(E78*F78,2)</f>
        <v>0</v>
      </c>
      <c r="H78" s="158"/>
      <c r="I78" s="157">
        <f>ROUND(E78*H78,2)</f>
        <v>0</v>
      </c>
      <c r="J78" s="158"/>
      <c r="K78" s="157">
        <f>ROUND(E78*J78,2)</f>
        <v>0</v>
      </c>
      <c r="L78" s="157">
        <v>21</v>
      </c>
      <c r="M78" s="157">
        <f>G78*(1+L78/100)</f>
        <v>0</v>
      </c>
      <c r="N78" s="156">
        <v>0.19189000000000001</v>
      </c>
      <c r="O78" s="156">
        <f>ROUND(E78*N78,2)</f>
        <v>7.79</v>
      </c>
      <c r="P78" s="156">
        <v>0</v>
      </c>
      <c r="Q78" s="156">
        <f>ROUND(E78*P78,2)</f>
        <v>0</v>
      </c>
      <c r="R78" s="157"/>
      <c r="S78" s="157" t="s">
        <v>102</v>
      </c>
      <c r="T78" s="157" t="s">
        <v>102</v>
      </c>
      <c r="U78" s="157">
        <v>0.16200000000000001</v>
      </c>
      <c r="V78" s="157">
        <f>ROUND(E78*U78,2)</f>
        <v>6.58</v>
      </c>
      <c r="W78" s="157"/>
      <c r="X78" s="157" t="s">
        <v>103</v>
      </c>
      <c r="Y78" s="157" t="s">
        <v>104</v>
      </c>
      <c r="Z78" s="147"/>
      <c r="AA78" s="147"/>
      <c r="AB78" s="147"/>
      <c r="AC78" s="147"/>
      <c r="AD78" s="147"/>
      <c r="AE78" s="147"/>
      <c r="AF78" s="147"/>
      <c r="AG78" s="147" t="s">
        <v>105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">
      <c r="A79" s="154"/>
      <c r="B79" s="155"/>
      <c r="C79" s="253" t="s">
        <v>225</v>
      </c>
      <c r="D79" s="254"/>
      <c r="E79" s="254"/>
      <c r="F79" s="254"/>
      <c r="G79" s="254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226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3">
        <v>42</v>
      </c>
      <c r="B80" s="174" t="s">
        <v>227</v>
      </c>
      <c r="C80" s="188" t="s">
        <v>228</v>
      </c>
      <c r="D80" s="175" t="s">
        <v>112</v>
      </c>
      <c r="E80" s="176">
        <v>3</v>
      </c>
      <c r="F80" s="177"/>
      <c r="G80" s="178">
        <f>ROUND(E80*F80,2)</f>
        <v>0</v>
      </c>
      <c r="H80" s="158"/>
      <c r="I80" s="157">
        <f>ROUND(E80*H80,2)</f>
        <v>0</v>
      </c>
      <c r="J80" s="158"/>
      <c r="K80" s="157">
        <f>ROUND(E80*J80,2)</f>
        <v>0</v>
      </c>
      <c r="L80" s="157">
        <v>21</v>
      </c>
      <c r="M80" s="157">
        <f>G80*(1+L80/100)</f>
        <v>0</v>
      </c>
      <c r="N80" s="156">
        <v>0</v>
      </c>
      <c r="O80" s="156">
        <f>ROUND(E80*N80,2)</f>
        <v>0</v>
      </c>
      <c r="P80" s="156">
        <v>0</v>
      </c>
      <c r="Q80" s="156">
        <f>ROUND(E80*P80,2)</f>
        <v>0</v>
      </c>
      <c r="R80" s="157"/>
      <c r="S80" s="157" t="s">
        <v>102</v>
      </c>
      <c r="T80" s="157" t="s">
        <v>102</v>
      </c>
      <c r="U80" s="157">
        <v>5.5E-2</v>
      </c>
      <c r="V80" s="157">
        <f>ROUND(E80*U80,2)</f>
        <v>0.17</v>
      </c>
      <c r="W80" s="157"/>
      <c r="X80" s="157" t="s">
        <v>103</v>
      </c>
      <c r="Y80" s="157" t="s">
        <v>104</v>
      </c>
      <c r="Z80" s="147"/>
      <c r="AA80" s="147"/>
      <c r="AB80" s="147"/>
      <c r="AC80" s="147"/>
      <c r="AD80" s="147"/>
      <c r="AE80" s="147"/>
      <c r="AF80" s="147"/>
      <c r="AG80" s="147" t="s">
        <v>105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2" x14ac:dyDescent="0.2">
      <c r="A81" s="154"/>
      <c r="B81" s="155"/>
      <c r="C81" s="189" t="s">
        <v>229</v>
      </c>
      <c r="D81" s="159"/>
      <c r="E81" s="160">
        <v>3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117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x14ac:dyDescent="0.2">
      <c r="A82" s="166" t="s">
        <v>97</v>
      </c>
      <c r="B82" s="167" t="s">
        <v>64</v>
      </c>
      <c r="C82" s="186" t="s">
        <v>65</v>
      </c>
      <c r="D82" s="168"/>
      <c r="E82" s="169"/>
      <c r="F82" s="170"/>
      <c r="G82" s="171">
        <f>SUMIF(AG83:AG83,"&lt;&gt;NOR",G83:G83)</f>
        <v>0</v>
      </c>
      <c r="H82" s="165"/>
      <c r="I82" s="165">
        <f>SUM(I83:I83)</f>
        <v>0</v>
      </c>
      <c r="J82" s="165"/>
      <c r="K82" s="165">
        <f>SUM(K83:K83)</f>
        <v>0</v>
      </c>
      <c r="L82" s="165"/>
      <c r="M82" s="165">
        <f>SUM(M83:M83)</f>
        <v>0</v>
      </c>
      <c r="N82" s="164"/>
      <c r="O82" s="164">
        <f>SUM(O83:O83)</f>
        <v>0</v>
      </c>
      <c r="P82" s="164"/>
      <c r="Q82" s="164">
        <f>SUM(Q83:Q83)</f>
        <v>0</v>
      </c>
      <c r="R82" s="165"/>
      <c r="S82" s="165"/>
      <c r="T82" s="165"/>
      <c r="U82" s="165"/>
      <c r="V82" s="165">
        <f>SUM(V83:V83)</f>
        <v>79.34</v>
      </c>
      <c r="W82" s="165"/>
      <c r="X82" s="165"/>
      <c r="Y82" s="165"/>
      <c r="AG82" t="s">
        <v>98</v>
      </c>
    </row>
    <row r="83" spans="1:60" outlineLevel="1" x14ac:dyDescent="0.2">
      <c r="A83" s="179">
        <v>43</v>
      </c>
      <c r="B83" s="180" t="s">
        <v>230</v>
      </c>
      <c r="C83" s="187" t="s">
        <v>231</v>
      </c>
      <c r="D83" s="181" t="s">
        <v>153</v>
      </c>
      <c r="E83" s="182">
        <v>84.540800000000004</v>
      </c>
      <c r="F83" s="183"/>
      <c r="G83" s="184">
        <f>ROUND(E83*F83,2)</f>
        <v>0</v>
      </c>
      <c r="H83" s="158"/>
      <c r="I83" s="157">
        <f>ROUND(E83*H83,2)</f>
        <v>0</v>
      </c>
      <c r="J83" s="158"/>
      <c r="K83" s="157">
        <f>ROUND(E83*J83,2)</f>
        <v>0</v>
      </c>
      <c r="L83" s="157">
        <v>21</v>
      </c>
      <c r="M83" s="157">
        <f>G83*(1+L83/100)</f>
        <v>0</v>
      </c>
      <c r="N83" s="156">
        <v>0</v>
      </c>
      <c r="O83" s="156">
        <f>ROUND(E83*N83,2)</f>
        <v>0</v>
      </c>
      <c r="P83" s="156">
        <v>0</v>
      </c>
      <c r="Q83" s="156">
        <f>ROUND(E83*P83,2)</f>
        <v>0</v>
      </c>
      <c r="R83" s="157"/>
      <c r="S83" s="157" t="s">
        <v>102</v>
      </c>
      <c r="T83" s="157" t="s">
        <v>102</v>
      </c>
      <c r="U83" s="157">
        <v>0.9385</v>
      </c>
      <c r="V83" s="157">
        <f>ROUND(E83*U83,2)</f>
        <v>79.34</v>
      </c>
      <c r="W83" s="157"/>
      <c r="X83" s="157" t="s">
        <v>232</v>
      </c>
      <c r="Y83" s="157" t="s">
        <v>104</v>
      </c>
      <c r="Z83" s="147"/>
      <c r="AA83" s="147"/>
      <c r="AB83" s="147"/>
      <c r="AC83" s="147"/>
      <c r="AD83" s="147"/>
      <c r="AE83" s="147"/>
      <c r="AF83" s="147"/>
      <c r="AG83" s="147" t="s">
        <v>233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x14ac:dyDescent="0.2">
      <c r="A84" s="166" t="s">
        <v>97</v>
      </c>
      <c r="B84" s="167" t="s">
        <v>66</v>
      </c>
      <c r="C84" s="186" t="s">
        <v>67</v>
      </c>
      <c r="D84" s="168"/>
      <c r="E84" s="169"/>
      <c r="F84" s="170"/>
      <c r="G84" s="171">
        <f>SUMIF(AG85:AG90,"&lt;&gt;NOR",G85:G90)</f>
        <v>0</v>
      </c>
      <c r="H84" s="165"/>
      <c r="I84" s="165">
        <f>SUM(I85:I90)</f>
        <v>0</v>
      </c>
      <c r="J84" s="165"/>
      <c r="K84" s="165">
        <f>SUM(K85:K90)</f>
        <v>0</v>
      </c>
      <c r="L84" s="165"/>
      <c r="M84" s="165">
        <f>SUM(M85:M90)</f>
        <v>0</v>
      </c>
      <c r="N84" s="164"/>
      <c r="O84" s="164">
        <f>SUM(O85:O90)</f>
        <v>0</v>
      </c>
      <c r="P84" s="164"/>
      <c r="Q84" s="164">
        <f>SUM(Q85:Q90)</f>
        <v>0</v>
      </c>
      <c r="R84" s="165"/>
      <c r="S84" s="165"/>
      <c r="T84" s="165"/>
      <c r="U84" s="165"/>
      <c r="V84" s="165">
        <f>SUM(V85:V90)</f>
        <v>95.18</v>
      </c>
      <c r="W84" s="165"/>
      <c r="X84" s="165"/>
      <c r="Y84" s="165"/>
      <c r="AG84" t="s">
        <v>98</v>
      </c>
    </row>
    <row r="85" spans="1:60" outlineLevel="1" x14ac:dyDescent="0.2">
      <c r="A85" s="173">
        <v>44</v>
      </c>
      <c r="B85" s="174" t="s">
        <v>234</v>
      </c>
      <c r="C85" s="188" t="s">
        <v>235</v>
      </c>
      <c r="D85" s="175" t="s">
        <v>153</v>
      </c>
      <c r="E85" s="176">
        <v>66.462500000000006</v>
      </c>
      <c r="F85" s="177"/>
      <c r="G85" s="178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21</v>
      </c>
      <c r="M85" s="157">
        <f>G85*(1+L85/100)</f>
        <v>0</v>
      </c>
      <c r="N85" s="156">
        <v>0</v>
      </c>
      <c r="O85" s="156">
        <f>ROUND(E85*N85,2)</f>
        <v>0</v>
      </c>
      <c r="P85" s="156">
        <v>0</v>
      </c>
      <c r="Q85" s="156">
        <f>ROUND(E85*P85,2)</f>
        <v>0</v>
      </c>
      <c r="R85" s="157"/>
      <c r="S85" s="157" t="s">
        <v>102</v>
      </c>
      <c r="T85" s="157" t="s">
        <v>102</v>
      </c>
      <c r="U85" s="157">
        <v>0.49</v>
      </c>
      <c r="V85" s="157">
        <f>ROUND(E85*U85,2)</f>
        <v>32.57</v>
      </c>
      <c r="W85" s="157"/>
      <c r="X85" s="157" t="s">
        <v>236</v>
      </c>
      <c r="Y85" s="157" t="s">
        <v>104</v>
      </c>
      <c r="Z85" s="147"/>
      <c r="AA85" s="147"/>
      <c r="AB85" s="147"/>
      <c r="AC85" s="147"/>
      <c r="AD85" s="147"/>
      <c r="AE85" s="147"/>
      <c r="AF85" s="147"/>
      <c r="AG85" s="147" t="s">
        <v>237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253" t="s">
        <v>238</v>
      </c>
      <c r="D86" s="254"/>
      <c r="E86" s="254"/>
      <c r="F86" s="254"/>
      <c r="G86" s="254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226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9">
        <v>45</v>
      </c>
      <c r="B87" s="180" t="s">
        <v>239</v>
      </c>
      <c r="C87" s="187" t="s">
        <v>240</v>
      </c>
      <c r="D87" s="181" t="s">
        <v>153</v>
      </c>
      <c r="E87" s="182">
        <v>1262.7874999999999</v>
      </c>
      <c r="F87" s="183"/>
      <c r="G87" s="184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21</v>
      </c>
      <c r="M87" s="157">
        <f>G87*(1+L87/100)</f>
        <v>0</v>
      </c>
      <c r="N87" s="156">
        <v>0</v>
      </c>
      <c r="O87" s="156">
        <f>ROUND(E87*N87,2)</f>
        <v>0</v>
      </c>
      <c r="P87" s="156">
        <v>0</v>
      </c>
      <c r="Q87" s="156">
        <f>ROUND(E87*P87,2)</f>
        <v>0</v>
      </c>
      <c r="R87" s="157"/>
      <c r="S87" s="157" t="s">
        <v>102</v>
      </c>
      <c r="T87" s="157" t="s">
        <v>102</v>
      </c>
      <c r="U87" s="157">
        <v>0</v>
      </c>
      <c r="V87" s="157">
        <f>ROUND(E87*U87,2)</f>
        <v>0</v>
      </c>
      <c r="W87" s="157"/>
      <c r="X87" s="157" t="s">
        <v>236</v>
      </c>
      <c r="Y87" s="157" t="s">
        <v>104</v>
      </c>
      <c r="Z87" s="147"/>
      <c r="AA87" s="147"/>
      <c r="AB87" s="147"/>
      <c r="AC87" s="147"/>
      <c r="AD87" s="147"/>
      <c r="AE87" s="147"/>
      <c r="AF87" s="147"/>
      <c r="AG87" s="147" t="s">
        <v>237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9">
        <v>46</v>
      </c>
      <c r="B88" s="180" t="s">
        <v>241</v>
      </c>
      <c r="C88" s="187" t="s">
        <v>242</v>
      </c>
      <c r="D88" s="181" t="s">
        <v>153</v>
      </c>
      <c r="E88" s="182">
        <v>66.462500000000006</v>
      </c>
      <c r="F88" s="183"/>
      <c r="G88" s="184">
        <f>ROUND(E88*F88,2)</f>
        <v>0</v>
      </c>
      <c r="H88" s="158"/>
      <c r="I88" s="157">
        <f>ROUND(E88*H88,2)</f>
        <v>0</v>
      </c>
      <c r="J88" s="158"/>
      <c r="K88" s="157">
        <f>ROUND(E88*J88,2)</f>
        <v>0</v>
      </c>
      <c r="L88" s="157">
        <v>21</v>
      </c>
      <c r="M88" s="157">
        <f>G88*(1+L88/100)</f>
        <v>0</v>
      </c>
      <c r="N88" s="156">
        <v>0</v>
      </c>
      <c r="O88" s="156">
        <f>ROUND(E88*N88,2)</f>
        <v>0</v>
      </c>
      <c r="P88" s="156">
        <v>0</v>
      </c>
      <c r="Q88" s="156">
        <f>ROUND(E88*P88,2)</f>
        <v>0</v>
      </c>
      <c r="R88" s="157"/>
      <c r="S88" s="157" t="s">
        <v>102</v>
      </c>
      <c r="T88" s="157" t="s">
        <v>102</v>
      </c>
      <c r="U88" s="157">
        <v>0.94199999999999995</v>
      </c>
      <c r="V88" s="157">
        <f>ROUND(E88*U88,2)</f>
        <v>62.61</v>
      </c>
      <c r="W88" s="157"/>
      <c r="X88" s="157" t="s">
        <v>236</v>
      </c>
      <c r="Y88" s="157" t="s">
        <v>104</v>
      </c>
      <c r="Z88" s="147"/>
      <c r="AA88" s="147"/>
      <c r="AB88" s="147"/>
      <c r="AC88" s="147"/>
      <c r="AD88" s="147"/>
      <c r="AE88" s="147"/>
      <c r="AF88" s="147"/>
      <c r="AG88" s="147" t="s">
        <v>237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3">
        <v>47</v>
      </c>
      <c r="B89" s="174" t="s">
        <v>243</v>
      </c>
      <c r="C89" s="188" t="s">
        <v>244</v>
      </c>
      <c r="D89" s="175" t="s">
        <v>153</v>
      </c>
      <c r="E89" s="176">
        <v>66.462500000000006</v>
      </c>
      <c r="F89" s="177"/>
      <c r="G89" s="178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21</v>
      </c>
      <c r="M89" s="157">
        <f>G89*(1+L89/100)</f>
        <v>0</v>
      </c>
      <c r="N89" s="156">
        <v>0</v>
      </c>
      <c r="O89" s="156">
        <f>ROUND(E89*N89,2)</f>
        <v>0</v>
      </c>
      <c r="P89" s="156">
        <v>0</v>
      </c>
      <c r="Q89" s="156">
        <f>ROUND(E89*P89,2)</f>
        <v>0</v>
      </c>
      <c r="R89" s="157"/>
      <c r="S89" s="157" t="s">
        <v>102</v>
      </c>
      <c r="T89" s="157" t="s">
        <v>102</v>
      </c>
      <c r="U89" s="157">
        <v>0</v>
      </c>
      <c r="V89" s="157">
        <f>ROUND(E89*U89,2)</f>
        <v>0</v>
      </c>
      <c r="W89" s="157"/>
      <c r="X89" s="157" t="s">
        <v>236</v>
      </c>
      <c r="Y89" s="157" t="s">
        <v>104</v>
      </c>
      <c r="Z89" s="147"/>
      <c r="AA89" s="147"/>
      <c r="AB89" s="147"/>
      <c r="AC89" s="147"/>
      <c r="AD89" s="147"/>
      <c r="AE89" s="147"/>
      <c r="AF89" s="147"/>
      <c r="AG89" s="147" t="s">
        <v>237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2" x14ac:dyDescent="0.2">
      <c r="A90" s="154"/>
      <c r="B90" s="155"/>
      <c r="C90" s="253" t="s">
        <v>245</v>
      </c>
      <c r="D90" s="254"/>
      <c r="E90" s="254"/>
      <c r="F90" s="254"/>
      <c r="G90" s="254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226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x14ac:dyDescent="0.2">
      <c r="A91" s="166" t="s">
        <v>97</v>
      </c>
      <c r="B91" s="167" t="s">
        <v>69</v>
      </c>
      <c r="C91" s="186" t="s">
        <v>29</v>
      </c>
      <c r="D91" s="168"/>
      <c r="E91" s="169"/>
      <c r="F91" s="170"/>
      <c r="G91" s="171">
        <f>SUMIF(AG92:AG101,"&lt;&gt;NOR",G92:G101)</f>
        <v>0</v>
      </c>
      <c r="H91" s="165"/>
      <c r="I91" s="165">
        <f>SUM(I92:I101)</f>
        <v>0</v>
      </c>
      <c r="J91" s="165"/>
      <c r="K91" s="165">
        <f>SUM(K92:K101)</f>
        <v>0</v>
      </c>
      <c r="L91" s="165"/>
      <c r="M91" s="165">
        <f>SUM(M92:M101)</f>
        <v>0</v>
      </c>
      <c r="N91" s="164"/>
      <c r="O91" s="164">
        <f>SUM(O92:O101)</f>
        <v>0</v>
      </c>
      <c r="P91" s="164"/>
      <c r="Q91" s="164">
        <f>SUM(Q92:Q101)</f>
        <v>0</v>
      </c>
      <c r="R91" s="165"/>
      <c r="S91" s="165"/>
      <c r="T91" s="165"/>
      <c r="U91" s="165"/>
      <c r="V91" s="165">
        <f>SUM(V92:V101)</f>
        <v>0</v>
      </c>
      <c r="W91" s="165"/>
      <c r="X91" s="165"/>
      <c r="Y91" s="165"/>
      <c r="AG91" t="s">
        <v>98</v>
      </c>
    </row>
    <row r="92" spans="1:60" outlineLevel="1" x14ac:dyDescent="0.2">
      <c r="A92" s="173">
        <v>48</v>
      </c>
      <c r="B92" s="174" t="s">
        <v>246</v>
      </c>
      <c r="C92" s="188" t="s">
        <v>247</v>
      </c>
      <c r="D92" s="175" t="s">
        <v>248</v>
      </c>
      <c r="E92" s="176">
        <v>1</v>
      </c>
      <c r="F92" s="177"/>
      <c r="G92" s="178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21</v>
      </c>
      <c r="M92" s="157">
        <f>G92*(1+L92/100)</f>
        <v>0</v>
      </c>
      <c r="N92" s="156">
        <v>0</v>
      </c>
      <c r="O92" s="156">
        <f>ROUND(E92*N92,2)</f>
        <v>0</v>
      </c>
      <c r="P92" s="156">
        <v>0</v>
      </c>
      <c r="Q92" s="156">
        <f>ROUND(E92*P92,2)</f>
        <v>0</v>
      </c>
      <c r="R92" s="157"/>
      <c r="S92" s="157" t="s">
        <v>102</v>
      </c>
      <c r="T92" s="157" t="s">
        <v>176</v>
      </c>
      <c r="U92" s="157">
        <v>0</v>
      </c>
      <c r="V92" s="157">
        <f>ROUND(E92*U92,2)</f>
        <v>0</v>
      </c>
      <c r="W92" s="157"/>
      <c r="X92" s="157" t="s">
        <v>249</v>
      </c>
      <c r="Y92" s="157" t="s">
        <v>104</v>
      </c>
      <c r="Z92" s="147"/>
      <c r="AA92" s="147"/>
      <c r="AB92" s="147"/>
      <c r="AC92" s="147"/>
      <c r="AD92" s="147"/>
      <c r="AE92" s="147"/>
      <c r="AF92" s="147"/>
      <c r="AG92" s="147" t="s">
        <v>250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2" x14ac:dyDescent="0.2">
      <c r="A93" s="154"/>
      <c r="B93" s="155"/>
      <c r="C93" s="253" t="s">
        <v>251</v>
      </c>
      <c r="D93" s="254"/>
      <c r="E93" s="254"/>
      <c r="F93" s="254"/>
      <c r="G93" s="254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226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90" t="s">
        <v>252</v>
      </c>
      <c r="D94" s="161"/>
      <c r="E94" s="162"/>
      <c r="F94" s="163"/>
      <c r="G94" s="163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226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251" t="s">
        <v>253</v>
      </c>
      <c r="D95" s="252"/>
      <c r="E95" s="252"/>
      <c r="F95" s="252"/>
      <c r="G95" s="252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226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3">
        <v>49</v>
      </c>
      <c r="B96" s="174" t="s">
        <v>254</v>
      </c>
      <c r="C96" s="188" t="s">
        <v>255</v>
      </c>
      <c r="D96" s="175" t="s">
        <v>248</v>
      </c>
      <c r="E96" s="176">
        <v>1</v>
      </c>
      <c r="F96" s="177"/>
      <c r="G96" s="178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21</v>
      </c>
      <c r="M96" s="157">
        <f>G96*(1+L96/100)</f>
        <v>0</v>
      </c>
      <c r="N96" s="156">
        <v>0</v>
      </c>
      <c r="O96" s="156">
        <f>ROUND(E96*N96,2)</f>
        <v>0</v>
      </c>
      <c r="P96" s="156">
        <v>0</v>
      </c>
      <c r="Q96" s="156">
        <f>ROUND(E96*P96,2)</f>
        <v>0</v>
      </c>
      <c r="R96" s="157"/>
      <c r="S96" s="157" t="s">
        <v>102</v>
      </c>
      <c r="T96" s="157" t="s">
        <v>176</v>
      </c>
      <c r="U96" s="157">
        <v>0</v>
      </c>
      <c r="V96" s="157">
        <f>ROUND(E96*U96,2)</f>
        <v>0</v>
      </c>
      <c r="W96" s="157"/>
      <c r="X96" s="157" t="s">
        <v>249</v>
      </c>
      <c r="Y96" s="157" t="s">
        <v>104</v>
      </c>
      <c r="Z96" s="147"/>
      <c r="AA96" s="147"/>
      <c r="AB96" s="147"/>
      <c r="AC96" s="147"/>
      <c r="AD96" s="147"/>
      <c r="AE96" s="147"/>
      <c r="AF96" s="147"/>
      <c r="AG96" s="147" t="s">
        <v>250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2" x14ac:dyDescent="0.2">
      <c r="A97" s="154"/>
      <c r="B97" s="155"/>
      <c r="C97" s="253" t="s">
        <v>256</v>
      </c>
      <c r="D97" s="254"/>
      <c r="E97" s="254"/>
      <c r="F97" s="254"/>
      <c r="G97" s="254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226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">
      <c r="A98" s="154"/>
      <c r="B98" s="155"/>
      <c r="C98" s="190" t="s">
        <v>252</v>
      </c>
      <c r="D98" s="161"/>
      <c r="E98" s="162"/>
      <c r="F98" s="163"/>
      <c r="G98" s="163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226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3" x14ac:dyDescent="0.2">
      <c r="A99" s="154"/>
      <c r="B99" s="155"/>
      <c r="C99" s="251" t="s">
        <v>257</v>
      </c>
      <c r="D99" s="252"/>
      <c r="E99" s="252"/>
      <c r="F99" s="252"/>
      <c r="G99" s="252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226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85" t="str">
        <f>C99</f>
        <v>Kompletační činnost (revize, zkoušky, dodržování BOZP, vzrkování, úklid na stavbě, dokumnetace skutečného stavu aj...)</v>
      </c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79">
        <v>50</v>
      </c>
      <c r="B100" s="180" t="s">
        <v>258</v>
      </c>
      <c r="C100" s="187" t="s">
        <v>259</v>
      </c>
      <c r="D100" s="181" t="s">
        <v>220</v>
      </c>
      <c r="E100" s="182">
        <v>1</v>
      </c>
      <c r="F100" s="183"/>
      <c r="G100" s="184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21</v>
      </c>
      <c r="M100" s="157">
        <f>G100*(1+L100/100)</f>
        <v>0</v>
      </c>
      <c r="N100" s="156">
        <v>0</v>
      </c>
      <c r="O100" s="156">
        <f>ROUND(E100*N100,2)</f>
        <v>0</v>
      </c>
      <c r="P100" s="156">
        <v>0</v>
      </c>
      <c r="Q100" s="156">
        <f>ROUND(E100*P100,2)</f>
        <v>0</v>
      </c>
      <c r="R100" s="157"/>
      <c r="S100" s="157" t="s">
        <v>175</v>
      </c>
      <c r="T100" s="157" t="s">
        <v>176</v>
      </c>
      <c r="U100" s="157">
        <v>0</v>
      </c>
      <c r="V100" s="157">
        <f>ROUND(E100*U100,2)</f>
        <v>0</v>
      </c>
      <c r="W100" s="157"/>
      <c r="X100" s="157" t="s">
        <v>249</v>
      </c>
      <c r="Y100" s="157" t="s">
        <v>104</v>
      </c>
      <c r="Z100" s="147"/>
      <c r="AA100" s="147"/>
      <c r="AB100" s="147"/>
      <c r="AC100" s="147"/>
      <c r="AD100" s="147"/>
      <c r="AE100" s="147"/>
      <c r="AF100" s="147"/>
      <c r="AG100" s="147" t="s">
        <v>260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73">
        <v>51</v>
      </c>
      <c r="B101" s="174" t="s">
        <v>261</v>
      </c>
      <c r="C101" s="188" t="s">
        <v>262</v>
      </c>
      <c r="D101" s="175" t="s">
        <v>220</v>
      </c>
      <c r="E101" s="176">
        <v>1</v>
      </c>
      <c r="F101" s="177"/>
      <c r="G101" s="178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21</v>
      </c>
      <c r="M101" s="157">
        <f>G101*(1+L101/100)</f>
        <v>0</v>
      </c>
      <c r="N101" s="156">
        <v>0</v>
      </c>
      <c r="O101" s="156">
        <f>ROUND(E101*N101,2)</f>
        <v>0</v>
      </c>
      <c r="P101" s="156">
        <v>0</v>
      </c>
      <c r="Q101" s="156">
        <f>ROUND(E101*P101,2)</f>
        <v>0</v>
      </c>
      <c r="R101" s="157"/>
      <c r="S101" s="157" t="s">
        <v>175</v>
      </c>
      <c r="T101" s="157" t="s">
        <v>176</v>
      </c>
      <c r="U101" s="157">
        <v>0</v>
      </c>
      <c r="V101" s="157">
        <f>ROUND(E101*U101,2)</f>
        <v>0</v>
      </c>
      <c r="W101" s="157"/>
      <c r="X101" s="157" t="s">
        <v>249</v>
      </c>
      <c r="Y101" s="157" t="s">
        <v>104</v>
      </c>
      <c r="Z101" s="147"/>
      <c r="AA101" s="147"/>
      <c r="AB101" s="147"/>
      <c r="AC101" s="147"/>
      <c r="AD101" s="147"/>
      <c r="AE101" s="147"/>
      <c r="AF101" s="147"/>
      <c r="AG101" s="147" t="s">
        <v>260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x14ac:dyDescent="0.2">
      <c r="A102" s="3"/>
      <c r="B102" s="4"/>
      <c r="C102" s="191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E102">
        <v>12</v>
      </c>
      <c r="AF102">
        <v>21</v>
      </c>
      <c r="AG102" t="s">
        <v>83</v>
      </c>
    </row>
    <row r="103" spans="1:60" x14ac:dyDescent="0.2">
      <c r="A103" s="150"/>
      <c r="B103" s="151" t="s">
        <v>31</v>
      </c>
      <c r="C103" s="192"/>
      <c r="D103" s="152"/>
      <c r="E103" s="153"/>
      <c r="F103" s="153"/>
      <c r="G103" s="172">
        <f>G8+G37+G50+G77+G82+G84+G91</f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AE103">
        <f>SUMIF(L7:L101,AE102,G7:G101)</f>
        <v>0</v>
      </c>
      <c r="AF103">
        <f>SUMIF(L7:L101,AF102,G7:G101)</f>
        <v>0</v>
      </c>
      <c r="AG103" t="s">
        <v>263</v>
      </c>
    </row>
    <row r="104" spans="1:60" x14ac:dyDescent="0.2">
      <c r="A104" s="3"/>
      <c r="B104" s="4"/>
      <c r="C104" s="191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60" x14ac:dyDescent="0.2">
      <c r="A105" s="3"/>
      <c r="B105" s="4"/>
      <c r="C105" s="191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60" x14ac:dyDescent="0.2">
      <c r="A106" s="262" t="s">
        <v>264</v>
      </c>
      <c r="B106" s="262"/>
      <c r="C106" s="263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">
      <c r="A107" s="264"/>
      <c r="B107" s="265"/>
      <c r="C107" s="266"/>
      <c r="D107" s="265"/>
      <c r="E107" s="265"/>
      <c r="F107" s="265"/>
      <c r="G107" s="267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G107" t="s">
        <v>265</v>
      </c>
    </row>
    <row r="108" spans="1:60" x14ac:dyDescent="0.2">
      <c r="A108" s="268"/>
      <c r="B108" s="269"/>
      <c r="C108" s="270"/>
      <c r="D108" s="269"/>
      <c r="E108" s="269"/>
      <c r="F108" s="269"/>
      <c r="G108" s="271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">
      <c r="A109" s="268"/>
      <c r="B109" s="269"/>
      <c r="C109" s="270"/>
      <c r="D109" s="269"/>
      <c r="E109" s="269"/>
      <c r="F109" s="269"/>
      <c r="G109" s="271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2">
      <c r="A110" s="268"/>
      <c r="B110" s="269"/>
      <c r="C110" s="270"/>
      <c r="D110" s="269"/>
      <c r="E110" s="269"/>
      <c r="F110" s="269"/>
      <c r="G110" s="271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">
      <c r="A111" s="272"/>
      <c r="B111" s="273"/>
      <c r="C111" s="274"/>
      <c r="D111" s="273"/>
      <c r="E111" s="273"/>
      <c r="F111" s="273"/>
      <c r="G111" s="275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">
      <c r="A112" s="3"/>
      <c r="B112" s="4"/>
      <c r="C112" s="191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3:33" x14ac:dyDescent="0.2">
      <c r="C113" s="193"/>
      <c r="D113" s="10"/>
      <c r="AG113" t="s">
        <v>266</v>
      </c>
    </row>
    <row r="114" spans="3:33" x14ac:dyDescent="0.2">
      <c r="D114" s="10"/>
    </row>
    <row r="115" spans="3:33" x14ac:dyDescent="0.2">
      <c r="D115" s="10"/>
    </row>
    <row r="116" spans="3:33" x14ac:dyDescent="0.2">
      <c r="D116" s="10"/>
    </row>
    <row r="117" spans="3:33" x14ac:dyDescent="0.2">
      <c r="D117" s="10"/>
    </row>
    <row r="118" spans="3:33" x14ac:dyDescent="0.2">
      <c r="D118" s="10"/>
    </row>
    <row r="119" spans="3:33" x14ac:dyDescent="0.2">
      <c r="D119" s="10"/>
    </row>
    <row r="120" spans="3:33" x14ac:dyDescent="0.2">
      <c r="D120" s="10"/>
    </row>
    <row r="121" spans="3:33" x14ac:dyDescent="0.2">
      <c r="D121" s="10"/>
    </row>
    <row r="122" spans="3:33" x14ac:dyDescent="0.2">
      <c r="D122" s="10"/>
    </row>
    <row r="123" spans="3:33" x14ac:dyDescent="0.2">
      <c r="D123" s="10"/>
    </row>
    <row r="124" spans="3:33" x14ac:dyDescent="0.2">
      <c r="D124" s="10"/>
    </row>
    <row r="125" spans="3:33" x14ac:dyDescent="0.2">
      <c r="D125" s="10"/>
    </row>
    <row r="126" spans="3:33" x14ac:dyDescent="0.2">
      <c r="D126" s="10"/>
    </row>
    <row r="127" spans="3:33" x14ac:dyDescent="0.2">
      <c r="D127" s="10"/>
    </row>
    <row r="128" spans="3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GG9ok8k65PWWq9AZDWlSHlHBTfU1mmGN4X+dvuYtB+tlyWYSRvnQZZVIldaEKwxV52EnfbHdFQz7vapaQ/9/g==" saltValue="r8XjHeNmFqr0rHYWQj4rMQ==" spinCount="100000" sheet="1" objects="1" scenarios="1"/>
  <protectedRanges>
    <protectedRange sqref="F9:F101" name="Oblast2"/>
    <protectedRange algorithmName="SHA-512" hashValue="HET6+eNA4zN234ZNf+hZHrX7dWbUPH4culLTlRjnZZOPuP6iWmFI3rCKCBlwy3gEY9jBufHCwlZW1ib5NMZBTA==" saltValue="e7hXoKF7ZofZQdf/e2hpPQ==" spinCount="100000" sqref="A1:G1048576" name="Oblast1"/>
  </protectedRanges>
  <mergeCells count="13">
    <mergeCell ref="A106:C106"/>
    <mergeCell ref="A107:G111"/>
    <mergeCell ref="C79:G79"/>
    <mergeCell ref="C86:G86"/>
    <mergeCell ref="C90:G90"/>
    <mergeCell ref="C93:G93"/>
    <mergeCell ref="C95:G95"/>
    <mergeCell ref="C97:G97"/>
    <mergeCell ref="C99:G99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HP</cp:lastModifiedBy>
  <cp:lastPrinted>2019-03-19T12:27:02Z</cp:lastPrinted>
  <dcterms:created xsi:type="dcterms:W3CDTF">2009-04-08T07:15:50Z</dcterms:created>
  <dcterms:modified xsi:type="dcterms:W3CDTF">2024-03-05T07:10:33Z</dcterms:modified>
</cp:coreProperties>
</file>